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90" windowWidth="9720" windowHeight="6285" firstSheet="1" activeTab="9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</sheet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<sst xmlns="http://schemas.openxmlformats.org/spreadsheetml/2006/main" count="713" uniqueCount="157">
  <si>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</si>
  <si>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</si>
  <si>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</si>
  <si>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</si>
  <si>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</si>
  <si>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</si>
  <si>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</si>
  <si>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</si>
  <si>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</si>
  <si>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</si>
  <si>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</si>
  <si>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</si>
  <si>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</si>
  <si>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</si>
  <si>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</si>
  <si>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</si>
  <si>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</si>
  <si>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</si>
  <si>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</si>
  <si>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</si>
  <si>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</si>
  <si>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</si>
  <si>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</si>
  <si>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</si>
  <si>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</si>
  <si>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</si>
  <si>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</si>
  <si>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</si>
  <si>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</si>
  <si>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</si>
  <si>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</si>
  <si>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</si>
  <si>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</si>
  <si>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</si>
  <si>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</si>
  <si>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</si>
  <si>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</si>
  <si>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</si>
  <si>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</si>
  <si>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</si>
  <si>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</si>
  <si>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</si>
  <si>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</si>
  <si>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</si>
  <si>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</si>
  <si>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</si>
  <si>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</si>
  <si>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</si>
  <si>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</si>
  <si>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</si>
  <si>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</si>
  <si>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</si>
  <si>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</si>
  <si>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</si>
  <si>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Cost</t>
  </si>
  <si>
    <t>Rank</t>
  </si>
  <si>
    <t>Expenditures*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</si>
  <si>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</si>
  <si>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</si>
  <si>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</si>
  <si>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</si>
  <si>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</si>
  <si>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</si>
  <si>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</si>
  <si>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</si>
  <si>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</si>
  <si>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</si>
  <si>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</si>
  <si>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</si>
  <si>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Teachers'</t>
  </si>
  <si>
    <t>Retirement and</t>
  </si>
  <si>
    <t>Social Security</t>
  </si>
  <si>
    <t>Current Expense Fund</t>
  </si>
  <si>
    <t>and Debt</t>
  </si>
  <si>
    <t>Table 3</t>
  </si>
  <si>
    <t>Total Cost</t>
  </si>
  <si>
    <t>per Pupil</t>
  </si>
  <si>
    <t>Maintenance</t>
  </si>
  <si>
    <t>*Half-time kindergarten and prekindergarten pupils are expressed in full-time equivalents in arriving at per pupil costs</t>
  </si>
  <si>
    <t>NOTE:  Includes expenditures for administration, instructional salaries and wages, textbooks and other instructional materials, other instructinal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</si>
  <si>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</si>
  <si>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</si>
  <si>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</si>
  <si>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</si>
  <si>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</si>
  <si>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</si>
  <si>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</si>
  <si>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</si>
  <si>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</si>
  <si>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</si>
  <si>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</si>
  <si>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</si>
  <si>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</si>
  <si>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</si>
  <si>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</si>
  <si>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</si>
  <si>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</si>
  <si>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Instruction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</si>
  <si>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</si>
  <si>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</si>
  <si>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</si>
  <si>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</si>
  <si>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</si>
  <si>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</si>
  <si>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</si>
  <si>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</si>
  <si>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</si>
  <si>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</si>
  <si>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</si>
  <si>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</si>
  <si>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</si>
  <si>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</si>
  <si>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</si>
  <si>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</si>
  <si>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</si>
  <si>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</si>
  <si>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0"/>
      </rPr>
      <t>Current Capital Outlay means expenditures of current funds which result in the acquisition of new fixed assets or additions to existing</t>
    </r>
  </si>
  <si>
    <t>Montgomery</t>
  </si>
  <si>
    <t xml:space="preserve">              student transportation and state share of teachers' retirement are included in some columns </t>
  </si>
  <si>
    <t>Non-Federal</t>
  </si>
  <si>
    <t>** Fixed</t>
  </si>
  <si>
    <r>
      <t xml:space="preserve">** </t>
    </r>
    <r>
      <rPr>
        <sz val="10"/>
        <rFont val="Arial"/>
        <family val="0"/>
      </rPr>
      <t>Excludes Adult Education, but includes State-paid retirement</t>
    </r>
  </si>
  <si>
    <t>1999-2000</t>
  </si>
  <si>
    <r>
      <t xml:space="preserve">H </t>
    </r>
    <r>
      <rPr>
        <sz val="10"/>
        <rFont val="Arial"/>
        <family val="2"/>
      </rPr>
      <t>Includes textbooks, library materials and other instructional and special education supplies and materials</t>
    </r>
  </si>
  <si>
    <t>2000-2001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</si>
  <si>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</si>
  <si>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</si>
  <si>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</si>
  <si>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</si>
  <si>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</si>
  <si>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</si>
  <si>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</si>
  <si>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</si>
  <si>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</si>
  <si>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</si>
  <si>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</si>
  <si>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</si>
  <si>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Maryland Public Schools:  2001 - 2002</t>
  </si>
  <si>
    <t>Cost per Pupil Belonging* by Category:  Maryland Public Schools:  2001 - 2002</t>
  </si>
  <si>
    <t>Cost per Pupil Attending* by Category:  Maryland Public Schools:  2001 - 2002</t>
  </si>
  <si>
    <t>Cost per Pupil Belonging* from Federal Funds:  Maryland Public Schools:  2001 - 2002</t>
  </si>
  <si>
    <t>Cost per Pupil Belonging* Excluding Federal Funds:  Maryland Public Schools:  2001- 2002</t>
  </si>
  <si>
    <t>Expenditures by Category* for Maryland Public Schools:  2001- 2002</t>
  </si>
  <si>
    <t>Supplies and Materials</t>
  </si>
  <si>
    <r>
      <t xml:space="preserve">Cost per Pupil Belonging* for Materials of Instruction </t>
    </r>
    <r>
      <rPr>
        <sz val="10"/>
        <rFont val="Wingdings"/>
        <family val="0"/>
      </rPr>
      <t>H</t>
    </r>
    <r>
      <rPr>
        <sz val="10"/>
        <rFont val="Arial"/>
        <family val="0"/>
      </rPr>
      <t>:  Maryland Public Schools:  2001 - 2002</t>
    </r>
  </si>
  <si>
    <t>Library Media</t>
  </si>
  <si>
    <t>2001-2002</t>
  </si>
  <si>
    <t>*State share of Teachers' retirement is included; equipment, outgoing transfers, and adult education are excluded.</t>
  </si>
  <si>
    <t>Percent Distribution of Day School Current Expenses:  Maryland Public Schools:  2001 - 2002</t>
  </si>
  <si>
    <r>
      <t xml:space="preserve">Instruction </t>
    </r>
    <r>
      <rPr>
        <sz val="10"/>
        <rFont val="Old English Text MT"/>
        <family val="4"/>
      </rPr>
      <t>H</t>
    </r>
  </si>
  <si>
    <r>
      <t>H</t>
    </r>
    <r>
      <rPr>
        <sz val="10"/>
        <rFont val="WP TypographicSymbols"/>
        <family val="0"/>
      </rPr>
      <t xml:space="preserve"> </t>
    </r>
    <r>
      <rPr>
        <sz val="10"/>
        <rFont val="Arial"/>
        <family val="0"/>
      </rPr>
      <t>Includes Instructional Salaries and Wages, Textbooks and Instructional Supplies, and Other Instructional Costs</t>
    </r>
  </si>
  <si>
    <t>Percent Distribution of Current Expenses by Category*:  Maryland Public Schools:  2001 - 2002</t>
  </si>
  <si>
    <t>*State share of Teachers' retirement and equipment are not included.</t>
  </si>
  <si>
    <t>fixed assets; Debt Service expenditures include both principal and interest payments.</t>
  </si>
  <si>
    <t>State Share of</t>
  </si>
  <si>
    <t xml:space="preserve">Teachers' </t>
  </si>
  <si>
    <t>* Excludes Food Service, Community Services, Capital Outlay, Adult Education, equipment, state paid retirement, and transfers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</si>
</sst>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</numFmts>
  <fonts count="7">
    <font>
      <sz val="10"/>
      <name val="Arial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color indexed="10"/>
      <name val="Arial"/>
      <family val="2"/>
    </font>
    <font>
      <sz val="10"/>
      <name val="Wingdings"/>
      <family val="0"/>
    </font>
    <font>
      <sz val="10"/>
      <name val="MS Sans Serif"/>
      <family val="0"/>
    </font>
    <font>
      <sz val="10"/>
      <name val="Old English Text MT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19" applyNumberFormat="1" applyBorder="1" applyAlignment="1">
      <alignment/>
    </xf>
    <xf numFmtId="172" fontId="0" fillId="0" borderId="0" xfId="17" applyNumberFormat="1" applyAlignment="1">
      <alignment/>
    </xf>
    <xf numFmtId="10" fontId="0" fillId="0" borderId="0" xfId="19" applyNumberFormat="1" applyBorder="1" applyAlignment="1">
      <alignment/>
    </xf>
    <xf numFmtId="166" fontId="0" fillId="0" borderId="0" xfId="0" applyNumberForma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Border="1" applyAlignment="1">
      <alignment horizontal="left" indent="1"/>
    </xf>
    <xf numFmtId="0" fontId="0" fillId="0" borderId="0" xfId="0" applyAlignment="1">
      <alignment horizontal="left" indent="3"/>
    </xf>
    <xf numFmtId="0" fontId="2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7" fontId="0" fillId="0" borderId="0" xfId="17" applyNumberFormat="1" applyBorder="1" applyAlignment="1">
      <alignment horizontal="right"/>
    </xf>
    <xf numFmtId="7" fontId="0" fillId="0" borderId="0" xfId="17" applyNumberFormat="1" applyAlignment="1">
      <alignment horizontal="right"/>
    </xf>
    <xf numFmtId="0" fontId="0" fillId="0" borderId="1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5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 horizontal="right"/>
    </xf>
    <xf numFmtId="43" fontId="0" fillId="0" borderId="0" xfId="0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7" fontId="0" fillId="0" borderId="0" xfId="17" applyNumberFormat="1" applyFill="1" applyAlignment="1">
      <alignment horizontal="right"/>
    </xf>
    <xf numFmtId="43" fontId="0" fillId="0" borderId="0" xfId="15" applyNumberFormat="1" applyFill="1" applyAlignment="1">
      <alignment/>
    </xf>
    <xf numFmtId="43" fontId="0" fillId="0" borderId="3" xfId="15" applyNumberFormat="1" applyFill="1" applyBorder="1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17" applyNumberFormat="1" applyAlignment="1">
      <alignment horizontal="center" vertical="center"/>
    </xf>
    <xf numFmtId="169" fontId="0" fillId="0" borderId="0" xfId="17" applyNumberFormat="1" applyAlignment="1">
      <alignment horizontal="center"/>
    </xf>
    <xf numFmtId="169" fontId="0" fillId="0" borderId="0" xfId="17" applyNumberFormat="1" applyAlignment="1">
      <alignment horizontal="center" vertical="center"/>
    </xf>
    <xf numFmtId="39" fontId="0" fillId="0" borderId="0" xfId="15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3" xfId="15" applyNumberFormat="1" applyBorder="1" applyAlignment="1">
      <alignment horizontal="center" vertical="center"/>
    </xf>
    <xf numFmtId="2" fontId="0" fillId="0" borderId="3" xfId="17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5" fillId="0" borderId="1" xfId="15" applyNumberFormat="1" applyFont="1" applyBorder="1" applyAlignment="1">
      <alignment horizontal="center"/>
    </xf>
    <xf numFmtId="166" fontId="3" fillId="2" borderId="0" xfId="15" applyNumberFormat="1" applyFont="1" applyFill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Border="1" applyAlignment="1">
      <alignment/>
    </xf>
    <xf numFmtId="43" fontId="0" fillId="0" borderId="3" xfId="0" applyNumberFormat="1" applyBorder="1" applyAlignment="1">
      <alignment horizontal="center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7" xfId="15" applyBorder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3" xfId="15" applyNumberFormat="1" applyFont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5" zoomScaleNormal="85" workbookViewId="0" topLeftCell="A10">
      <selection activeCell="C10" sqref="C10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28125" style="0" customWidth="1"/>
    <col min="4" max="4" width="15.8515625" style="0" customWidth="1"/>
    <col min="5" max="5" width="14.140625" style="0" customWidth="1"/>
    <col min="6" max="6" width="3.0039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141" t="s">
        <v>65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9" ht="12.75">
      <c r="A3" s="141" t="s">
        <v>64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2" t="s">
        <v>137</v>
      </c>
      <c r="B4" s="142"/>
      <c r="C4" s="142"/>
      <c r="D4" s="142"/>
      <c r="E4" s="142"/>
      <c r="F4" s="142"/>
      <c r="G4" s="142"/>
      <c r="H4" s="142"/>
      <c r="I4" s="142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143" t="s">
        <v>72</v>
      </c>
      <c r="D6" s="143"/>
      <c r="E6" s="143"/>
      <c r="F6" s="143"/>
      <c r="G6" s="143"/>
      <c r="H6" s="6"/>
      <c r="I6" s="98" t="s">
        <v>109</v>
      </c>
    </row>
    <row r="7" spans="1:9" ht="12.75">
      <c r="A7" s="3" t="s">
        <v>87</v>
      </c>
      <c r="B7" s="3"/>
      <c r="C7" s="6"/>
      <c r="D7" s="3"/>
      <c r="E7" s="3"/>
      <c r="F7" s="3"/>
      <c r="G7" s="6" t="s">
        <v>69</v>
      </c>
      <c r="H7" s="6"/>
      <c r="I7" s="98" t="s">
        <v>110</v>
      </c>
    </row>
    <row r="8" spans="1:11" ht="12.75">
      <c r="A8" t="s">
        <v>11</v>
      </c>
      <c r="B8" s="67" t="s">
        <v>105</v>
      </c>
      <c r="C8" s="6"/>
      <c r="D8" s="76" t="s">
        <v>106</v>
      </c>
      <c r="E8" s="3"/>
      <c r="F8" s="3"/>
      <c r="G8" s="6" t="s">
        <v>70</v>
      </c>
      <c r="H8" s="6"/>
      <c r="I8" s="98" t="s">
        <v>73</v>
      </c>
      <c r="K8" s="97"/>
    </row>
    <row r="9" spans="1:9" ht="13.5" thickBot="1">
      <c r="A9" s="4" t="s">
        <v>88</v>
      </c>
      <c r="B9" s="75" t="s">
        <v>52</v>
      </c>
      <c r="C9" s="75" t="s">
        <v>107</v>
      </c>
      <c r="D9" s="75" t="s">
        <v>67</v>
      </c>
      <c r="E9" s="7" t="s">
        <v>68</v>
      </c>
      <c r="F9" s="131"/>
      <c r="G9" s="7" t="s">
        <v>71</v>
      </c>
      <c r="H9" s="7"/>
      <c r="I9" s="99" t="s">
        <v>115</v>
      </c>
    </row>
    <row r="10" spans="1:9" s="48" customFormat="1" ht="12.75">
      <c r="A10" s="79" t="s">
        <v>51</v>
      </c>
      <c r="B10" s="73">
        <f>+C10+I10</f>
        <v>8637.737017253285</v>
      </c>
      <c r="C10" s="73">
        <f>SUM(D10:G10)</f>
        <v>8351.416985201682</v>
      </c>
      <c r="D10" s="74">
        <v>7542.405329279083</v>
      </c>
      <c r="E10" s="74">
        <v>389.92311603833605</v>
      </c>
      <c r="F10" s="74"/>
      <c r="G10" s="74">
        <v>419.0885398842638</v>
      </c>
      <c r="H10" s="74"/>
      <c r="I10" s="100">
        <v>286.32003205160265</v>
      </c>
    </row>
    <row r="11" spans="1:9" ht="12.75">
      <c r="A11" s="3"/>
      <c r="B11" s="58"/>
      <c r="C11" s="59"/>
      <c r="D11" s="60"/>
      <c r="E11" s="60"/>
      <c r="F11" s="60"/>
      <c r="G11" s="51"/>
      <c r="H11" s="51"/>
      <c r="I11" s="101"/>
    </row>
    <row r="12" spans="1:10" ht="12.75">
      <c r="A12" s="3" t="s">
        <v>27</v>
      </c>
      <c r="B12" s="66">
        <f>+C12+I12</f>
        <v>8076.635293850864</v>
      </c>
      <c r="C12" s="59">
        <f>SUM(D12:G12)</f>
        <v>7848.370785772027</v>
      </c>
      <c r="D12" s="60">
        <v>7044.709651925237</v>
      </c>
      <c r="E12" s="60">
        <v>413.3014954892051</v>
      </c>
      <c r="F12" s="60"/>
      <c r="G12" s="51">
        <v>390.359638357585</v>
      </c>
      <c r="H12" s="51"/>
      <c r="I12" s="101">
        <v>228.26450807883714</v>
      </c>
      <c r="J12" s="32"/>
    </row>
    <row r="13" spans="1:9" ht="12.75">
      <c r="A13" s="3" t="s">
        <v>28</v>
      </c>
      <c r="B13" s="66">
        <f>+C13+I13</f>
        <v>8393.582062661399</v>
      </c>
      <c r="C13" s="59">
        <f aca="true" t="shared" si="0" ref="C13:C39">SUM(D13:G13)</f>
        <v>8103.501159979091</v>
      </c>
      <c r="D13" s="60">
        <v>7288.755112688144</v>
      </c>
      <c r="E13" s="60">
        <v>412.19306321903787</v>
      </c>
      <c r="F13" s="60"/>
      <c r="G13" s="51">
        <v>402.55298407190946</v>
      </c>
      <c r="H13" s="51"/>
      <c r="I13" s="101">
        <v>290.0809026823063</v>
      </c>
    </row>
    <row r="14" spans="1:9" ht="12.75">
      <c r="A14" s="3" t="s">
        <v>50</v>
      </c>
      <c r="B14" s="66">
        <f>+C14+I14</f>
        <v>9111.288195437495</v>
      </c>
      <c r="C14" s="65">
        <f t="shared" si="0"/>
        <v>9086.307748148538</v>
      </c>
      <c r="D14" s="60">
        <v>8354.790336202865</v>
      </c>
      <c r="E14" s="60">
        <v>274.7112415856118</v>
      </c>
      <c r="F14" s="60"/>
      <c r="G14" s="51">
        <v>456.80617036006123</v>
      </c>
      <c r="H14" s="51"/>
      <c r="I14" s="101">
        <v>24.98044728895651</v>
      </c>
    </row>
    <row r="15" spans="1:9" ht="12.75">
      <c r="A15" s="3" t="s">
        <v>29</v>
      </c>
      <c r="B15" s="66">
        <f>+C15+I15</f>
        <v>8389.464426552573</v>
      </c>
      <c r="C15" s="59">
        <f t="shared" si="0"/>
        <v>8240.935137591421</v>
      </c>
      <c r="D15" s="60">
        <v>7512.910148130229</v>
      </c>
      <c r="E15" s="60">
        <v>301.53529589599384</v>
      </c>
      <c r="F15" s="60"/>
      <c r="G15" s="51">
        <v>426.48969356519916</v>
      </c>
      <c r="H15" s="51"/>
      <c r="I15" s="101">
        <v>148.52928896115188</v>
      </c>
    </row>
    <row r="16" spans="1:9" ht="12.75">
      <c r="A16" s="3" t="s">
        <v>30</v>
      </c>
      <c r="B16" s="66">
        <f>+C16+I16</f>
        <v>7850.767057718799</v>
      </c>
      <c r="C16" s="59">
        <f t="shared" si="0"/>
        <v>7642.867329588013</v>
      </c>
      <c r="D16" s="60">
        <v>6815.000743391215</v>
      </c>
      <c r="E16" s="60">
        <v>439.58134819819225</v>
      </c>
      <c r="F16" s="60"/>
      <c r="G16" s="51">
        <v>388.28523799860517</v>
      </c>
      <c r="H16" s="51"/>
      <c r="I16" s="101">
        <v>207.89972813078683</v>
      </c>
    </row>
    <row r="17" spans="1:9" ht="12.75">
      <c r="A17" s="3"/>
      <c r="B17" s="59"/>
      <c r="C17" s="59"/>
      <c r="D17" s="60"/>
      <c r="E17" s="60"/>
      <c r="F17" s="60"/>
      <c r="G17" s="51"/>
      <c r="H17" s="51"/>
      <c r="I17" s="101"/>
    </row>
    <row r="18" spans="1:9" ht="12.75">
      <c r="A18" s="3" t="s">
        <v>31</v>
      </c>
      <c r="B18" s="59">
        <f>+C18+I18</f>
        <v>7092.897392459163</v>
      </c>
      <c r="C18" s="59">
        <f t="shared" si="0"/>
        <v>7090.4316157110425</v>
      </c>
      <c r="D18" s="60">
        <v>6225.555584974352</v>
      </c>
      <c r="E18" s="60">
        <v>465.87851876367495</v>
      </c>
      <c r="F18" s="60"/>
      <c r="G18" s="51">
        <v>398.9975119730152</v>
      </c>
      <c r="H18" s="51"/>
      <c r="I18" s="101">
        <v>2.4657767481199597</v>
      </c>
    </row>
    <row r="19" spans="1:9" ht="12.75">
      <c r="A19" s="3" t="s">
        <v>32</v>
      </c>
      <c r="B19" s="59">
        <f>+C19+I19</f>
        <v>7660.999123691362</v>
      </c>
      <c r="C19" s="59">
        <f t="shared" si="0"/>
        <v>7334.78520095989</v>
      </c>
      <c r="D19" s="60">
        <v>6464.023727769888</v>
      </c>
      <c r="E19" s="60">
        <v>505.7272490794121</v>
      </c>
      <c r="F19" s="60"/>
      <c r="G19" s="51">
        <v>365.03422411059006</v>
      </c>
      <c r="H19" s="51"/>
      <c r="I19" s="101">
        <v>326.21392273147205</v>
      </c>
    </row>
    <row r="20" spans="1:9" ht="12.75">
      <c r="A20" s="3" t="s">
        <v>33</v>
      </c>
      <c r="B20" s="59">
        <f>+C20+I20</f>
        <v>7740.267730902068</v>
      </c>
      <c r="C20" s="59">
        <f t="shared" si="0"/>
        <v>7454.284234856173</v>
      </c>
      <c r="D20" s="60">
        <v>6662.592059048901</v>
      </c>
      <c r="E20" s="60">
        <v>399.0767115944918</v>
      </c>
      <c r="F20" s="60"/>
      <c r="G20" s="51">
        <v>392.61546421277956</v>
      </c>
      <c r="H20" s="51"/>
      <c r="I20" s="101">
        <v>285.98349604589527</v>
      </c>
    </row>
    <row r="21" spans="1:9" ht="12.75">
      <c r="A21" s="3" t="s">
        <v>34</v>
      </c>
      <c r="B21" s="59">
        <f>+C21+I21</f>
        <v>7702.995849996659</v>
      </c>
      <c r="C21" s="59">
        <f t="shared" si="0"/>
        <v>7363.009961523724</v>
      </c>
      <c r="D21" s="60">
        <v>6529.698925072771</v>
      </c>
      <c r="E21" s="60">
        <v>461.43087482338797</v>
      </c>
      <c r="F21" s="60"/>
      <c r="G21" s="51">
        <v>371.8801616275653</v>
      </c>
      <c r="H21" s="51"/>
      <c r="I21" s="101">
        <v>339.985888472935</v>
      </c>
    </row>
    <row r="22" spans="1:9" ht="12.75">
      <c r="A22" s="3" t="s">
        <v>35</v>
      </c>
      <c r="B22" s="59">
        <f>+C22+I22</f>
        <v>8286.443035389775</v>
      </c>
      <c r="C22" s="59">
        <f t="shared" si="0"/>
        <v>8280.425121704688</v>
      </c>
      <c r="D22" s="60">
        <v>7382.559553803998</v>
      </c>
      <c r="E22" s="60">
        <v>448.19607835542683</v>
      </c>
      <c r="F22" s="60"/>
      <c r="G22" s="51">
        <v>449.6694895452633</v>
      </c>
      <c r="H22" s="51"/>
      <c r="I22" s="101">
        <v>6.0179136850871</v>
      </c>
    </row>
    <row r="23" spans="1:9" ht="12.75">
      <c r="A23" s="3"/>
      <c r="B23" s="59"/>
      <c r="C23" s="59"/>
      <c r="D23" s="60"/>
      <c r="E23" s="60"/>
      <c r="F23" s="60"/>
      <c r="G23" s="51"/>
      <c r="H23" s="51"/>
      <c r="I23" s="101"/>
    </row>
    <row r="24" spans="1:9" ht="12.75">
      <c r="A24" s="3" t="s">
        <v>36</v>
      </c>
      <c r="B24" s="59">
        <f>+C24+I24</f>
        <v>7839.352447367113</v>
      </c>
      <c r="C24" s="59">
        <f t="shared" si="0"/>
        <v>7436.245385945126</v>
      </c>
      <c r="D24" s="60">
        <v>6788.416078593783</v>
      </c>
      <c r="E24" s="60">
        <v>284.6744277324142</v>
      </c>
      <c r="F24" s="60"/>
      <c r="G24" s="51">
        <v>363.1548796189292</v>
      </c>
      <c r="H24" s="51"/>
      <c r="I24" s="101">
        <v>403.10706142198745</v>
      </c>
    </row>
    <row r="25" spans="1:9" ht="12.75">
      <c r="A25" s="3" t="s">
        <v>37</v>
      </c>
      <c r="B25" s="59">
        <f>+C25+I25</f>
        <v>7994.844833388558</v>
      </c>
      <c r="C25" s="59">
        <f t="shared" si="0"/>
        <v>7927.117118904504</v>
      </c>
      <c r="D25" s="60">
        <v>6939.571340193555</v>
      </c>
      <c r="E25" s="60">
        <v>582.4359794193315</v>
      </c>
      <c r="F25" s="60"/>
      <c r="G25" s="51">
        <v>405.1097992916175</v>
      </c>
      <c r="H25" s="51"/>
      <c r="I25" s="101">
        <v>67.72771448405406</v>
      </c>
    </row>
    <row r="26" spans="1:9" ht="12.75">
      <c r="A26" s="3" t="s">
        <v>38</v>
      </c>
      <c r="B26" s="59">
        <f>+C26+I26</f>
        <v>7482.044203418656</v>
      </c>
      <c r="C26" s="59">
        <f t="shared" si="0"/>
        <v>7311.546336571277</v>
      </c>
      <c r="D26" s="60">
        <v>6528.320959793672</v>
      </c>
      <c r="E26" s="60">
        <v>405.9087372278618</v>
      </c>
      <c r="F26" s="60"/>
      <c r="G26" s="51">
        <v>377.31663954974266</v>
      </c>
      <c r="H26" s="51"/>
      <c r="I26" s="101">
        <v>170.49786684737913</v>
      </c>
    </row>
    <row r="27" spans="1:9" ht="12.75">
      <c r="A27" s="3" t="s">
        <v>39</v>
      </c>
      <c r="B27" s="59">
        <f>+C27+I27</f>
        <v>9488.598778489975</v>
      </c>
      <c r="C27" s="59">
        <f t="shared" si="0"/>
        <v>8976.89150311347</v>
      </c>
      <c r="D27" s="60">
        <v>8108.772699419983</v>
      </c>
      <c r="E27" s="60">
        <v>430.3255922544213</v>
      </c>
      <c r="F27" s="60"/>
      <c r="G27" s="51">
        <v>437.7932114390666</v>
      </c>
      <c r="H27" s="51"/>
      <c r="I27" s="101">
        <v>511.70727537650555</v>
      </c>
    </row>
    <row r="28" spans="1:9" ht="12.75">
      <c r="A28" s="3" t="s">
        <v>40</v>
      </c>
      <c r="B28" s="59">
        <f>+C28+I28</f>
        <v>9493.919516347973</v>
      </c>
      <c r="C28" s="59">
        <f t="shared" si="0"/>
        <v>9460.650952884384</v>
      </c>
      <c r="D28" s="60">
        <v>8471.738910117107</v>
      </c>
      <c r="E28" s="60">
        <v>527.1041152142661</v>
      </c>
      <c r="F28" s="60"/>
      <c r="G28" s="51">
        <v>461.8079275530111</v>
      </c>
      <c r="H28" s="51"/>
      <c r="I28" s="101">
        <v>33.26856346358912</v>
      </c>
    </row>
    <row r="29" spans="1:9" ht="12.75">
      <c r="A29" s="3"/>
      <c r="B29" s="59"/>
      <c r="C29" s="59"/>
      <c r="D29" s="60"/>
      <c r="E29" s="60"/>
      <c r="F29" s="60"/>
      <c r="G29" s="51"/>
      <c r="H29" s="51"/>
      <c r="I29" s="101"/>
    </row>
    <row r="30" spans="1:9" ht="12.75">
      <c r="A30" s="135" t="s">
        <v>117</v>
      </c>
      <c r="B30" s="59">
        <f>+C30+I30</f>
        <v>10504.17708023149</v>
      </c>
      <c r="C30" s="59">
        <f t="shared" si="0"/>
        <v>9876.274698488969</v>
      </c>
      <c r="D30" s="60">
        <v>8985.17776777119</v>
      </c>
      <c r="E30" s="60">
        <v>386.0722505990416</v>
      </c>
      <c r="F30" s="60"/>
      <c r="G30" s="51">
        <v>505.02468011873657</v>
      </c>
      <c r="H30" s="51"/>
      <c r="I30" s="101">
        <v>627.9023817425209</v>
      </c>
    </row>
    <row r="31" spans="1:9" ht="12.75">
      <c r="A31" s="3" t="s">
        <v>42</v>
      </c>
      <c r="B31" s="59">
        <f>+C31+I31</f>
        <v>7882.811849744548</v>
      </c>
      <c r="C31" s="59">
        <f t="shared" si="0"/>
        <v>7698.869429496809</v>
      </c>
      <c r="D31" s="60">
        <v>6862.514654352819</v>
      </c>
      <c r="E31" s="60">
        <v>474.87382147652534</v>
      </c>
      <c r="F31" s="60"/>
      <c r="G31" s="51">
        <v>361.4809536674649</v>
      </c>
      <c r="H31" s="51"/>
      <c r="I31" s="101">
        <v>183.94242024773968</v>
      </c>
    </row>
    <row r="32" spans="1:9" ht="12.75">
      <c r="A32" s="3" t="s">
        <v>43</v>
      </c>
      <c r="B32" s="59">
        <f>+C32+I32</f>
        <v>7919.12815141388</v>
      </c>
      <c r="C32" s="59">
        <f t="shared" si="0"/>
        <v>7919.12815141388</v>
      </c>
      <c r="D32" s="60">
        <v>7018.115751421203</v>
      </c>
      <c r="E32" s="60">
        <v>512.7553789443391</v>
      </c>
      <c r="F32" s="60"/>
      <c r="G32" s="51">
        <v>388.2570210483383</v>
      </c>
      <c r="H32" s="51"/>
      <c r="I32" s="101">
        <v>0</v>
      </c>
    </row>
    <row r="33" spans="1:9" ht="12.75">
      <c r="A33" s="3" t="s">
        <v>44</v>
      </c>
      <c r="B33" s="59">
        <f>+C33+I33</f>
        <v>8203.362596288654</v>
      </c>
      <c r="C33" s="59">
        <f t="shared" si="0"/>
        <v>7852.4114293954735</v>
      </c>
      <c r="D33" s="60">
        <v>6951.463281063349</v>
      </c>
      <c r="E33" s="60">
        <v>513.7458701244932</v>
      </c>
      <c r="F33" s="60"/>
      <c r="G33" s="51">
        <v>387.20227820763114</v>
      </c>
      <c r="H33" s="51"/>
      <c r="I33" s="101">
        <v>350.95116689318104</v>
      </c>
    </row>
    <row r="34" spans="1:9" ht="12.75">
      <c r="A34" s="3" t="s">
        <v>45</v>
      </c>
      <c r="B34" s="59">
        <f>+C34+I34</f>
        <v>8978.084106618782</v>
      </c>
      <c r="C34" s="59">
        <f t="shared" si="0"/>
        <v>8978.084106618782</v>
      </c>
      <c r="D34" s="60">
        <v>7891.805119639105</v>
      </c>
      <c r="E34" s="60">
        <v>624.4353034263913</v>
      </c>
      <c r="F34" s="60"/>
      <c r="G34" s="51">
        <v>461.8436835532845</v>
      </c>
      <c r="H34" s="51"/>
      <c r="I34" s="101">
        <v>0</v>
      </c>
    </row>
    <row r="35" spans="2:9" ht="12.75">
      <c r="B35" s="31"/>
      <c r="C35" s="59"/>
      <c r="D35" s="60"/>
      <c r="E35" s="60"/>
      <c r="F35" s="60"/>
      <c r="G35" s="51"/>
      <c r="H35" s="51"/>
      <c r="I35" s="101"/>
    </row>
    <row r="36" spans="1:10" ht="12.75">
      <c r="A36" s="3" t="s">
        <v>46</v>
      </c>
      <c r="B36" s="59">
        <f>+C36+I36</f>
        <v>8259.107924189027</v>
      </c>
      <c r="C36" s="59">
        <f t="shared" si="0"/>
        <v>7911.515638992345</v>
      </c>
      <c r="D36" s="60">
        <v>7212.743602782793</v>
      </c>
      <c r="E36" s="60">
        <v>280.9888566416075</v>
      </c>
      <c r="F36" s="60"/>
      <c r="G36" s="51">
        <v>417.78317956794507</v>
      </c>
      <c r="H36" s="51"/>
      <c r="I36" s="101">
        <v>347.592285196683</v>
      </c>
      <c r="J36" s="32"/>
    </row>
    <row r="37" spans="1:9" ht="12.75">
      <c r="A37" s="3" t="s">
        <v>47</v>
      </c>
      <c r="B37" s="59">
        <f>+C37+I37</f>
        <v>7870.483201073135</v>
      </c>
      <c r="C37" s="59">
        <f t="shared" si="0"/>
        <v>7593.659918178673</v>
      </c>
      <c r="D37" s="60">
        <v>6915.551476202576</v>
      </c>
      <c r="E37" s="60">
        <v>265.95372718143517</v>
      </c>
      <c r="F37" s="60"/>
      <c r="G37" s="51">
        <v>412.15471479466237</v>
      </c>
      <c r="H37" s="51"/>
      <c r="I37" s="101">
        <v>276.8232828944624</v>
      </c>
    </row>
    <row r="38" spans="1:9" ht="12.75">
      <c r="A38" s="3" t="s">
        <v>48</v>
      </c>
      <c r="B38" s="59">
        <f>+C38+I38</f>
        <v>8395.800596662584</v>
      </c>
      <c r="C38" s="59">
        <f t="shared" si="0"/>
        <v>7948.399240629584</v>
      </c>
      <c r="D38" s="60">
        <v>7130.6653987396</v>
      </c>
      <c r="E38" s="60">
        <v>381.52753453418336</v>
      </c>
      <c r="F38" s="60"/>
      <c r="G38" s="51">
        <v>436.2063073557999</v>
      </c>
      <c r="H38" s="51"/>
      <c r="I38" s="101">
        <v>447.4013560330004</v>
      </c>
    </row>
    <row r="39" spans="1:9" ht="12.75">
      <c r="A39" s="8" t="s">
        <v>49</v>
      </c>
      <c r="B39" s="50">
        <f>+C39+I39</f>
        <v>9837.206142955627</v>
      </c>
      <c r="C39" s="50">
        <f t="shared" si="0"/>
        <v>9417.947350745795</v>
      </c>
      <c r="D39" s="50">
        <v>8404.94956023245</v>
      </c>
      <c r="E39" s="133">
        <v>531.6513083084665</v>
      </c>
      <c r="F39" s="50"/>
      <c r="G39" s="50">
        <v>481.3464822048792</v>
      </c>
      <c r="H39" s="50"/>
      <c r="I39" s="102">
        <v>419.25879220983194</v>
      </c>
    </row>
    <row r="40" spans="1:9" ht="12.75">
      <c r="A40" s="3" t="s">
        <v>78</v>
      </c>
      <c r="I40" s="32"/>
    </row>
    <row r="41" ht="12.75">
      <c r="A41" s="92" t="s">
        <v>116</v>
      </c>
    </row>
    <row r="42" ht="12.75">
      <c r="A42" t="s">
        <v>153</v>
      </c>
    </row>
    <row r="44" ht="12.75">
      <c r="A44" s="68"/>
    </row>
  </sheetData>
  <mergeCells count="4"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11 / 2003&amp;C- 1 -&amp;R&amp;"Arial,Italic"&amp;9Selected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85" zoomScaleNormal="85" workbookViewId="0" topLeftCell="A10">
      <selection activeCell="A39" sqref="A39"/>
    </sheetView>
  </sheetViews>
  <sheetFormatPr defaultColWidth="9.140625" defaultRowHeight="12.75"/>
  <cols>
    <col min="1" max="1" width="14.7109375" style="14" customWidth="1"/>
    <col min="2" max="2" width="13.851562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3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0" customWidth="1"/>
    <col min="16" max="16" width="12.421875" style="16" customWidth="1"/>
    <col min="17" max="16384" width="9.140625" style="16" customWidth="1"/>
  </cols>
  <sheetData>
    <row r="1" spans="1:14" ht="12.75">
      <c r="A1" s="160" t="s">
        <v>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3" spans="1:14" ht="12.75">
      <c r="A3" s="160" t="s">
        <v>142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ht="12.75">
      <c r="A4" s="24"/>
    </row>
    <row r="5" spans="1:14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6" ht="15" customHeight="1" thickTop="1">
      <c r="A6" s="3" t="s">
        <v>87</v>
      </c>
      <c r="B6" s="18" t="s">
        <v>52</v>
      </c>
      <c r="C6" s="18"/>
      <c r="D6" s="18" t="s">
        <v>2</v>
      </c>
      <c r="E6" s="18" t="s">
        <v>3</v>
      </c>
      <c r="F6" s="18" t="s">
        <v>6</v>
      </c>
      <c r="G6" s="18" t="s">
        <v>8</v>
      </c>
      <c r="H6" s="18"/>
      <c r="I6" s="18" t="s">
        <v>13</v>
      </c>
      <c r="J6" s="18"/>
      <c r="K6" s="18" t="s">
        <v>12</v>
      </c>
      <c r="L6" s="18"/>
      <c r="M6" s="18" t="s">
        <v>21</v>
      </c>
      <c r="N6" s="18"/>
      <c r="P6" s="140" t="s">
        <v>154</v>
      </c>
    </row>
    <row r="7" spans="1:16" ht="12.75">
      <c r="A7" t="s">
        <v>11</v>
      </c>
      <c r="B7" s="18" t="s">
        <v>53</v>
      </c>
      <c r="C7" s="18" t="s">
        <v>0</v>
      </c>
      <c r="D7" s="18" t="s">
        <v>0</v>
      </c>
      <c r="E7" s="18" t="s">
        <v>5</v>
      </c>
      <c r="F7" s="18" t="s">
        <v>3</v>
      </c>
      <c r="G7" s="18" t="s">
        <v>3</v>
      </c>
      <c r="H7" s="18" t="s">
        <v>10</v>
      </c>
      <c r="I7" s="18" t="s">
        <v>14</v>
      </c>
      <c r="J7" s="18" t="s">
        <v>16</v>
      </c>
      <c r="K7" s="18" t="s">
        <v>17</v>
      </c>
      <c r="L7" s="18" t="s">
        <v>19</v>
      </c>
      <c r="M7" s="18" t="s">
        <v>22</v>
      </c>
      <c r="N7" s="103" t="s">
        <v>120</v>
      </c>
      <c r="P7" s="140" t="s">
        <v>155</v>
      </c>
    </row>
    <row r="8" spans="1:16" ht="13.5" thickBot="1">
      <c r="A8" s="4" t="s">
        <v>88</v>
      </c>
      <c r="B8" s="20" t="s">
        <v>56</v>
      </c>
      <c r="C8" s="20" t="s">
        <v>1</v>
      </c>
      <c r="D8" s="20" t="s">
        <v>1</v>
      </c>
      <c r="E8" s="20" t="s">
        <v>4</v>
      </c>
      <c r="F8" s="20" t="s">
        <v>7</v>
      </c>
      <c r="G8" s="20" t="s">
        <v>9</v>
      </c>
      <c r="H8" s="20" t="s">
        <v>11</v>
      </c>
      <c r="I8" s="20" t="s">
        <v>15</v>
      </c>
      <c r="J8" s="20" t="s">
        <v>15</v>
      </c>
      <c r="K8" s="20" t="s">
        <v>18</v>
      </c>
      <c r="L8" s="20" t="s">
        <v>20</v>
      </c>
      <c r="M8" s="20" t="s">
        <v>20</v>
      </c>
      <c r="N8" s="7" t="s">
        <v>24</v>
      </c>
      <c r="P8" s="161" t="s">
        <v>57</v>
      </c>
    </row>
    <row r="9" spans="1:16" ht="12.75">
      <c r="A9" s="79" t="s">
        <v>51</v>
      </c>
      <c r="B9" s="72">
        <f>SUM(B11:B38)</f>
        <v>6593739200.39</v>
      </c>
      <c r="C9" s="72">
        <f>SUM(C11:C38)</f>
        <v>198052856.21</v>
      </c>
      <c r="D9" s="72">
        <f aca="true" t="shared" si="0" ref="D9:N9">SUM(D11:D38)</f>
        <v>467020363.78999996</v>
      </c>
      <c r="E9" s="72">
        <f t="shared" si="0"/>
        <v>2924419382.93</v>
      </c>
      <c r="F9" s="72">
        <f t="shared" si="0"/>
        <v>156012084.87</v>
      </c>
      <c r="G9" s="72">
        <f t="shared" si="0"/>
        <v>102502800.86000001</v>
      </c>
      <c r="H9" s="72">
        <f t="shared" si="0"/>
        <v>719683154.31</v>
      </c>
      <c r="I9" s="72">
        <f t="shared" si="0"/>
        <v>42378285.6</v>
      </c>
      <c r="J9" s="72">
        <f t="shared" si="0"/>
        <v>34174240.14000001</v>
      </c>
      <c r="K9" s="72">
        <f t="shared" si="0"/>
        <v>324123156.66</v>
      </c>
      <c r="L9" s="72">
        <f t="shared" si="0"/>
        <v>435059894.71</v>
      </c>
      <c r="M9" s="72">
        <f t="shared" si="0"/>
        <v>139286987.31999996</v>
      </c>
      <c r="N9" s="72">
        <f t="shared" si="0"/>
        <v>1379247726.99</v>
      </c>
      <c r="O9" s="16"/>
      <c r="P9" s="16">
        <f>SUM(P11:P38)</f>
        <v>328221734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80" t="s">
        <v>27</v>
      </c>
      <c r="B11" s="14">
        <f>SUM(C11:N11)-P11</f>
        <v>74972352.09</v>
      </c>
      <c r="C11" s="14">
        <v>1733673.8</v>
      </c>
      <c r="D11" s="14">
        <v>3938966.41</v>
      </c>
      <c r="E11" s="14">
        <v>32010455.650000002</v>
      </c>
      <c r="F11" s="14">
        <v>2040910.95</v>
      </c>
      <c r="G11" s="14">
        <v>1071300.71</v>
      </c>
      <c r="H11" s="14">
        <v>8638732.98</v>
      </c>
      <c r="I11" s="14">
        <v>411083.02</v>
      </c>
      <c r="J11" s="14">
        <v>231585.8</v>
      </c>
      <c r="K11" s="14">
        <v>4154751.8</v>
      </c>
      <c r="L11" s="14">
        <v>5460419.29</v>
      </c>
      <c r="M11" s="14">
        <v>1178068.53</v>
      </c>
      <c r="N11" s="14">
        <v>17815657.150000002</v>
      </c>
      <c r="O11" s="47"/>
      <c r="P11" s="139">
        <v>3713254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80" t="s">
        <v>28</v>
      </c>
      <c r="B12" s="14">
        <f>SUM(C12:N12)-P12</f>
        <v>551434702.56</v>
      </c>
      <c r="C12" s="14">
        <v>16494917.970000003</v>
      </c>
      <c r="D12" s="14">
        <v>42894276.56999999</v>
      </c>
      <c r="E12" s="14">
        <v>239607015.45999998</v>
      </c>
      <c r="F12" s="14">
        <v>11891876.58</v>
      </c>
      <c r="G12" s="14">
        <v>5779398.210000001</v>
      </c>
      <c r="H12" s="14">
        <v>56168957.42</v>
      </c>
      <c r="I12" s="14">
        <v>4124627</v>
      </c>
      <c r="J12" s="14">
        <v>0</v>
      </c>
      <c r="K12" s="14">
        <v>29515529</v>
      </c>
      <c r="L12" s="14">
        <v>38097143.94</v>
      </c>
      <c r="M12" s="14">
        <v>11993241.8</v>
      </c>
      <c r="N12" s="14">
        <v>122061264.61000001</v>
      </c>
      <c r="O12" s="47"/>
      <c r="P12" s="139">
        <v>27193546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80" t="s">
        <v>50</v>
      </c>
      <c r="B13" s="14">
        <f>SUM(C13:N13)-P13</f>
        <v>813876626.3100001</v>
      </c>
      <c r="C13" s="14">
        <v>53223158.59999999</v>
      </c>
      <c r="D13" s="14">
        <v>48249339.98</v>
      </c>
      <c r="E13" s="14">
        <v>316973477.63000005</v>
      </c>
      <c r="F13" s="14">
        <v>12103334.230000002</v>
      </c>
      <c r="G13" s="14">
        <v>36334214.410000004</v>
      </c>
      <c r="H13" s="14">
        <v>130793836.22</v>
      </c>
      <c r="I13" s="14">
        <v>8690597.48</v>
      </c>
      <c r="J13" s="14">
        <v>796.8700000001118</v>
      </c>
      <c r="K13" s="14">
        <v>25908919.129999995</v>
      </c>
      <c r="L13" s="14">
        <v>54126713.12</v>
      </c>
      <c r="M13" s="14">
        <v>11959395.629999999</v>
      </c>
      <c r="N13" s="14">
        <v>153712913.01000002</v>
      </c>
      <c r="O13" s="47"/>
      <c r="P13" s="139">
        <v>38200070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80" t="s">
        <v>29</v>
      </c>
      <c r="B14" s="14">
        <f>SUM(C14:N14)-P14</f>
        <v>817502256.2900001</v>
      </c>
      <c r="C14" s="14">
        <v>22026174.680000003</v>
      </c>
      <c r="D14" s="14">
        <v>57259167.96</v>
      </c>
      <c r="E14" s="14">
        <v>354904304.6200001</v>
      </c>
      <c r="F14" s="14">
        <v>23241029.369999994</v>
      </c>
      <c r="G14" s="14">
        <v>12227111.540000008</v>
      </c>
      <c r="H14" s="14">
        <v>86266942.61999999</v>
      </c>
      <c r="I14" s="14">
        <v>4806770.5</v>
      </c>
      <c r="J14" s="14">
        <v>10800518.249999998</v>
      </c>
      <c r="K14" s="14">
        <v>31544885.24</v>
      </c>
      <c r="L14" s="14">
        <v>56899446.849999994</v>
      </c>
      <c r="M14" s="14">
        <v>17972525.78</v>
      </c>
      <c r="N14" s="14">
        <v>181821037.88</v>
      </c>
      <c r="O14" s="47"/>
      <c r="P14" s="139">
        <v>42267659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80" t="s">
        <v>30</v>
      </c>
      <c r="B15" s="14">
        <f>SUM(C15:N15)-P15</f>
        <v>113887554.57000002</v>
      </c>
      <c r="C15" s="14">
        <v>2821098.56</v>
      </c>
      <c r="D15" s="14">
        <v>7733289.23</v>
      </c>
      <c r="E15" s="14">
        <v>52243725.14000001</v>
      </c>
      <c r="F15" s="14">
        <v>2609216.91</v>
      </c>
      <c r="G15" s="14">
        <v>786523.82</v>
      </c>
      <c r="H15" s="14">
        <v>11601474.71</v>
      </c>
      <c r="I15" s="14">
        <v>899033.53</v>
      </c>
      <c r="J15" s="14">
        <v>678131.53</v>
      </c>
      <c r="K15" s="14">
        <v>6900858.540000001</v>
      </c>
      <c r="L15" s="14">
        <v>8711721.36</v>
      </c>
      <c r="M15" s="14">
        <v>2202798.08</v>
      </c>
      <c r="N15" s="14">
        <v>22483668.160000004</v>
      </c>
      <c r="O15" s="47"/>
      <c r="P15" s="139">
        <v>5783985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8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7"/>
      <c r="P16" s="13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80" t="s">
        <v>31</v>
      </c>
      <c r="B17" s="14">
        <f>SUM(C17:N17)-P17</f>
        <v>36392702.66000001</v>
      </c>
      <c r="C17" s="14">
        <v>759401.8</v>
      </c>
      <c r="D17" s="14">
        <v>2818293.4</v>
      </c>
      <c r="E17" s="14">
        <v>16864124.560000006</v>
      </c>
      <c r="F17" s="14">
        <v>1123068.59</v>
      </c>
      <c r="G17" s="14">
        <v>601319.48</v>
      </c>
      <c r="H17" s="14">
        <v>3123940.98</v>
      </c>
      <c r="I17" s="14">
        <v>544591.73</v>
      </c>
      <c r="J17" s="14">
        <v>284397.3</v>
      </c>
      <c r="K17" s="14">
        <v>2533773.5</v>
      </c>
      <c r="L17" s="14">
        <v>1834539.82</v>
      </c>
      <c r="M17" s="14">
        <v>330492.42</v>
      </c>
      <c r="N17" s="14">
        <v>7603402.079999999</v>
      </c>
      <c r="O17" s="47"/>
      <c r="P17" s="139">
        <v>2028643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80" t="s">
        <v>32</v>
      </c>
      <c r="B18" s="14">
        <f>SUM(C18:N18)-P18</f>
        <v>188380501.35999998</v>
      </c>
      <c r="C18" s="14">
        <v>3591712.48</v>
      </c>
      <c r="D18" s="14">
        <v>14015659.429999998</v>
      </c>
      <c r="E18" s="14">
        <v>83704049.3</v>
      </c>
      <c r="F18" s="14">
        <v>5443064.16</v>
      </c>
      <c r="G18" s="14">
        <v>1261775.58</v>
      </c>
      <c r="H18" s="14">
        <v>17484638.84</v>
      </c>
      <c r="I18" s="14">
        <v>826189.09</v>
      </c>
      <c r="J18" s="14">
        <v>1427912.88</v>
      </c>
      <c r="K18" s="14">
        <v>13668946.429999998</v>
      </c>
      <c r="L18" s="14">
        <v>13784465.370000001</v>
      </c>
      <c r="M18" s="14">
        <v>3657677.57</v>
      </c>
      <c r="N18" s="14">
        <v>38898350.23</v>
      </c>
      <c r="O18" s="47"/>
      <c r="P18" s="139">
        <v>9383940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80" t="s">
        <v>33</v>
      </c>
      <c r="B19" s="14">
        <f>SUM(C19:N19)-P19</f>
        <v>107839392.27000003</v>
      </c>
      <c r="C19" s="14">
        <v>2406891.27</v>
      </c>
      <c r="D19" s="14">
        <v>8921190.58</v>
      </c>
      <c r="E19" s="14">
        <v>46442286.12000001</v>
      </c>
      <c r="F19" s="14">
        <v>2456789.56</v>
      </c>
      <c r="G19" s="14">
        <v>1236021.39</v>
      </c>
      <c r="H19" s="14">
        <v>12050906.17</v>
      </c>
      <c r="I19" s="14">
        <v>585765.39</v>
      </c>
      <c r="J19" s="14">
        <v>1082970.12</v>
      </c>
      <c r="K19" s="14">
        <v>6094337.109999999</v>
      </c>
      <c r="L19" s="14">
        <v>7046384.3100000005</v>
      </c>
      <c r="M19" s="14">
        <v>3040343.3</v>
      </c>
      <c r="N19" s="14">
        <v>22074619.950000003</v>
      </c>
      <c r="O19" s="47"/>
      <c r="P19" s="139">
        <v>5599113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80" t="s">
        <v>34</v>
      </c>
      <c r="B20" s="14">
        <f>SUM(C20:N20)-P20</f>
        <v>161731642.92000005</v>
      </c>
      <c r="C20" s="14">
        <v>4790694.05</v>
      </c>
      <c r="D20" s="14">
        <v>13582594.600000001</v>
      </c>
      <c r="E20" s="14">
        <v>73843503.37000002</v>
      </c>
      <c r="F20" s="14">
        <v>4665060.62</v>
      </c>
      <c r="G20" s="14">
        <v>1059081.03</v>
      </c>
      <c r="H20" s="14">
        <v>15176407.890000004</v>
      </c>
      <c r="I20" s="14">
        <v>1208068.4</v>
      </c>
      <c r="J20" s="14">
        <v>1133138.22</v>
      </c>
      <c r="K20" s="14">
        <v>10674665.7</v>
      </c>
      <c r="L20" s="14">
        <v>11594460.29</v>
      </c>
      <c r="M20" s="14">
        <v>3682911</v>
      </c>
      <c r="N20" s="14">
        <v>28395808.75</v>
      </c>
      <c r="O20" s="47"/>
      <c r="P20" s="139">
        <v>8074751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80" t="s">
        <v>35</v>
      </c>
      <c r="B21" s="14">
        <f>SUM(C21:N21)-P21</f>
        <v>36102929.75</v>
      </c>
      <c r="C21" s="14">
        <v>1103704</v>
      </c>
      <c r="D21" s="14">
        <v>2774079.82</v>
      </c>
      <c r="E21" s="14">
        <v>15825069.15</v>
      </c>
      <c r="F21" s="14">
        <v>720267.88</v>
      </c>
      <c r="G21" s="14">
        <v>717545.16</v>
      </c>
      <c r="H21" s="14">
        <v>2943938.03</v>
      </c>
      <c r="I21" s="14">
        <v>291503</v>
      </c>
      <c r="J21" s="14">
        <v>269065</v>
      </c>
      <c r="K21" s="14">
        <v>2066364</v>
      </c>
      <c r="L21" s="14">
        <v>2483882</v>
      </c>
      <c r="M21" s="14">
        <v>866059</v>
      </c>
      <c r="N21" s="14">
        <v>7981386.71</v>
      </c>
      <c r="O21" s="47"/>
      <c r="P21" s="139">
        <v>1939934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8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7"/>
      <c r="P22" s="13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80" t="s">
        <v>36</v>
      </c>
      <c r="B23" s="14">
        <f>SUM(C23:N23)-P23</f>
        <v>259817359.28000003</v>
      </c>
      <c r="C23" s="14">
        <v>5785321.960000001</v>
      </c>
      <c r="D23" s="14">
        <v>20235169.160000008</v>
      </c>
      <c r="E23" s="14">
        <v>122556279.50000001</v>
      </c>
      <c r="F23" s="14">
        <v>6668863.220000001</v>
      </c>
      <c r="G23" s="14">
        <v>2502488.32</v>
      </c>
      <c r="H23" s="14">
        <v>21128621.53</v>
      </c>
      <c r="I23" s="14">
        <v>1664144.02</v>
      </c>
      <c r="J23" s="14">
        <v>3144572.18</v>
      </c>
      <c r="K23" s="14">
        <v>10457007.16</v>
      </c>
      <c r="L23" s="14">
        <v>18401098.42</v>
      </c>
      <c r="M23" s="14">
        <v>7205022.01</v>
      </c>
      <c r="N23" s="14">
        <v>52667784.8</v>
      </c>
      <c r="O23" s="47"/>
      <c r="P23" s="139">
        <v>12599013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80" t="s">
        <v>37</v>
      </c>
      <c r="B24" s="14">
        <f>SUM(C24:N24)-P24</f>
        <v>36841287.449999996</v>
      </c>
      <c r="C24" s="14">
        <v>910150.72</v>
      </c>
      <c r="D24" s="14">
        <v>2107008.88</v>
      </c>
      <c r="E24" s="14">
        <v>16832865.119999994</v>
      </c>
      <c r="F24" s="14">
        <v>1138478.38</v>
      </c>
      <c r="G24" s="14">
        <v>568419.69</v>
      </c>
      <c r="H24" s="14">
        <v>2861644.39</v>
      </c>
      <c r="I24" s="14">
        <v>334060.15</v>
      </c>
      <c r="J24" s="14">
        <v>275903.86</v>
      </c>
      <c r="K24" s="14">
        <v>2852654.94</v>
      </c>
      <c r="L24" s="14">
        <v>2386197.55</v>
      </c>
      <c r="M24" s="14">
        <v>727314.92</v>
      </c>
      <c r="N24" s="14">
        <v>7733792.85</v>
      </c>
      <c r="O24" s="47"/>
      <c r="P24" s="139">
        <v>1887204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80" t="s">
        <v>38</v>
      </c>
      <c r="B25" s="14">
        <f>SUM(C25:N25)-P25</f>
        <v>263485126.47000003</v>
      </c>
      <c r="C25" s="14">
        <v>5379500.2</v>
      </c>
      <c r="D25" s="14">
        <v>17409797.330000002</v>
      </c>
      <c r="E25" s="14">
        <v>122691468.07</v>
      </c>
      <c r="F25" s="14">
        <v>6466460.779999999</v>
      </c>
      <c r="G25" s="14">
        <v>2242122.92</v>
      </c>
      <c r="H25" s="14">
        <v>23805992.14999999</v>
      </c>
      <c r="I25" s="14">
        <v>1084862.05</v>
      </c>
      <c r="J25" s="14">
        <v>1879383.93</v>
      </c>
      <c r="K25" s="14">
        <v>15423618.719999999</v>
      </c>
      <c r="L25" s="14">
        <v>17432748.36</v>
      </c>
      <c r="M25" s="14">
        <v>6796367.840000001</v>
      </c>
      <c r="N25" s="14">
        <v>56381400.120000005</v>
      </c>
      <c r="O25" s="47"/>
      <c r="P25" s="139">
        <v>13508596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80" t="s">
        <v>39</v>
      </c>
      <c r="B26" s="14">
        <f>SUM(C26:N26)-P26</f>
        <v>379462584.65999997</v>
      </c>
      <c r="C26" s="14">
        <v>9460968.67</v>
      </c>
      <c r="D26" s="14">
        <v>27464124.34</v>
      </c>
      <c r="E26" s="14">
        <v>169877544.01000002</v>
      </c>
      <c r="F26" s="14">
        <v>8464695.139999999</v>
      </c>
      <c r="G26" s="14">
        <v>1527470.17</v>
      </c>
      <c r="H26" s="14">
        <v>44977562.339999996</v>
      </c>
      <c r="I26" s="14">
        <v>1603236.83</v>
      </c>
      <c r="J26" s="14">
        <v>2615095.07</v>
      </c>
      <c r="K26" s="14">
        <v>19122916.25</v>
      </c>
      <c r="L26" s="14">
        <v>22566694.45</v>
      </c>
      <c r="M26" s="14">
        <v>10197004.8</v>
      </c>
      <c r="N26" s="14">
        <v>80177693.58999999</v>
      </c>
      <c r="O26" s="47"/>
      <c r="P26" s="139">
        <v>18592421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80" t="s">
        <v>40</v>
      </c>
      <c r="B27" s="14">
        <f>SUM(C27:N27)-P27</f>
        <v>23429379.089999996</v>
      </c>
      <c r="C27" s="14">
        <v>895616.12</v>
      </c>
      <c r="D27" s="14">
        <v>1924015.54</v>
      </c>
      <c r="E27" s="14">
        <v>10499413.159999995</v>
      </c>
      <c r="F27" s="14">
        <v>592899.39</v>
      </c>
      <c r="G27" s="14">
        <v>439838.29</v>
      </c>
      <c r="H27" s="14">
        <v>1980738.29</v>
      </c>
      <c r="I27" s="14">
        <v>208053.12</v>
      </c>
      <c r="J27" s="14">
        <v>28750</v>
      </c>
      <c r="K27" s="14">
        <v>1372367.77</v>
      </c>
      <c r="L27" s="14">
        <v>1589528</v>
      </c>
      <c r="M27" s="14">
        <v>526257</v>
      </c>
      <c r="N27" s="14">
        <v>4505358.41</v>
      </c>
      <c r="O27" s="47"/>
      <c r="P27" s="139">
        <v>1133456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8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47"/>
      <c r="P28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35" t="s">
        <v>117</v>
      </c>
      <c r="B29" s="14">
        <f>SUM(C29:N29)-P29</f>
        <v>1243093644.34</v>
      </c>
      <c r="C29" s="14">
        <v>28006799.76</v>
      </c>
      <c r="D29" s="14">
        <v>86118241.24000001</v>
      </c>
      <c r="E29" s="14">
        <v>596288952.3999999</v>
      </c>
      <c r="F29" s="14">
        <v>25659666.220000003</v>
      </c>
      <c r="G29" s="14">
        <v>12754973.790000001</v>
      </c>
      <c r="H29" s="14">
        <v>130692844.31000003</v>
      </c>
      <c r="I29" s="14">
        <v>5814624.590000001</v>
      </c>
      <c r="J29" s="14">
        <v>37150.14</v>
      </c>
      <c r="K29" s="14">
        <v>51212374.02000001</v>
      </c>
      <c r="L29" s="14">
        <v>72736990.96</v>
      </c>
      <c r="M29" s="14">
        <v>23901215.410000004</v>
      </c>
      <c r="N29" s="14">
        <v>273216564.5</v>
      </c>
      <c r="O29" s="47"/>
      <c r="P29" s="139">
        <v>63346753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80" t="s">
        <v>42</v>
      </c>
      <c r="B30" s="14">
        <f>SUM(C30:N30)-P30</f>
        <v>974556434.6199998</v>
      </c>
      <c r="C30" s="14">
        <v>25976992.339999996</v>
      </c>
      <c r="D30" s="14">
        <v>69899179.52</v>
      </c>
      <c r="E30" s="14">
        <v>420007833.96</v>
      </c>
      <c r="F30" s="14">
        <v>25907712.050000004</v>
      </c>
      <c r="G30" s="14">
        <v>14253876.87</v>
      </c>
      <c r="H30" s="14">
        <v>101191456.49000001</v>
      </c>
      <c r="I30" s="14">
        <v>6547501.99</v>
      </c>
      <c r="J30" s="14">
        <v>7448224</v>
      </c>
      <c r="K30" s="14">
        <v>63073032.03</v>
      </c>
      <c r="L30" s="14">
        <v>65336319.51</v>
      </c>
      <c r="M30" s="14">
        <v>22664793.04</v>
      </c>
      <c r="N30" s="14">
        <v>198658013.81999996</v>
      </c>
      <c r="O30" s="47"/>
      <c r="P30" s="139">
        <v>46408501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80" t="s">
        <v>43</v>
      </c>
      <c r="B31" s="14">
        <f>SUM(C31:N31)-P31</f>
        <v>51962619.32000001</v>
      </c>
      <c r="C31" s="14">
        <v>1313811.34</v>
      </c>
      <c r="D31" s="14">
        <v>3467562.01</v>
      </c>
      <c r="E31" s="14">
        <v>23505222.990000002</v>
      </c>
      <c r="F31" s="14">
        <v>1932321.03</v>
      </c>
      <c r="G31" s="14">
        <v>751525.71</v>
      </c>
      <c r="H31" s="14">
        <v>4774402.14</v>
      </c>
      <c r="I31" s="14">
        <v>274417.5</v>
      </c>
      <c r="J31" s="14">
        <v>415290.03</v>
      </c>
      <c r="K31" s="14">
        <v>3537985.46</v>
      </c>
      <c r="L31" s="14">
        <v>3834529.9</v>
      </c>
      <c r="M31" s="14">
        <v>1091726.99</v>
      </c>
      <c r="N31" s="14">
        <v>9571028.219999999</v>
      </c>
      <c r="O31" s="47"/>
      <c r="P31" s="139">
        <v>2507204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80" t="s">
        <v>44</v>
      </c>
      <c r="B32" s="14">
        <f>SUM(C32:N32)-P32</f>
        <v>108574654.26000002</v>
      </c>
      <c r="C32" s="14">
        <v>2970543.9</v>
      </c>
      <c r="D32" s="14">
        <v>8332927.619999999</v>
      </c>
      <c r="E32" s="14">
        <v>46381411.760000005</v>
      </c>
      <c r="F32" s="14">
        <v>2859580.23</v>
      </c>
      <c r="G32" s="14">
        <v>1801688.35</v>
      </c>
      <c r="H32" s="14">
        <v>11462676.210000003</v>
      </c>
      <c r="I32" s="14">
        <v>741094.65</v>
      </c>
      <c r="J32" s="14">
        <v>782904.53</v>
      </c>
      <c r="K32" s="14">
        <v>7471964.830000001</v>
      </c>
      <c r="L32" s="14">
        <v>7784383.36</v>
      </c>
      <c r="M32" s="14">
        <v>2418911.87</v>
      </c>
      <c r="N32" s="14">
        <v>20800206.950000003</v>
      </c>
      <c r="O32" s="47"/>
      <c r="P32" s="139">
        <v>5233640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80" t="s">
        <v>45</v>
      </c>
      <c r="B33" s="14">
        <f>SUM(C33:N33)-P33</f>
        <v>24317423.669999994</v>
      </c>
      <c r="C33" s="14">
        <v>693893.2</v>
      </c>
      <c r="D33" s="14">
        <v>1963273.63</v>
      </c>
      <c r="E33" s="14">
        <v>10542676.979999999</v>
      </c>
      <c r="F33" s="14">
        <v>850197.39</v>
      </c>
      <c r="G33" s="14">
        <v>478351.98</v>
      </c>
      <c r="H33" s="14">
        <v>2036462.12</v>
      </c>
      <c r="I33" s="14">
        <v>83240.04</v>
      </c>
      <c r="J33" s="14">
        <v>234866.56</v>
      </c>
      <c r="K33" s="14">
        <v>1783023.62</v>
      </c>
      <c r="L33" s="14">
        <v>1612690.97</v>
      </c>
      <c r="M33" s="14">
        <v>982042.58</v>
      </c>
      <c r="N33" s="14">
        <v>4296648.6</v>
      </c>
      <c r="O33" s="47"/>
      <c r="P33" s="139">
        <v>1239944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8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7"/>
      <c r="P34" s="139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80" t="s">
        <v>46</v>
      </c>
      <c r="B35" s="14">
        <f>SUM(C35:N35)-P35</f>
        <v>32922891.839999996</v>
      </c>
      <c r="C35" s="14">
        <v>912248.27</v>
      </c>
      <c r="D35" s="14">
        <v>2541795.1</v>
      </c>
      <c r="E35" s="14">
        <v>15830022.059999997</v>
      </c>
      <c r="F35" s="14">
        <v>899178.84</v>
      </c>
      <c r="G35" s="14">
        <v>317779.46</v>
      </c>
      <c r="H35" s="14">
        <v>2904800.92</v>
      </c>
      <c r="I35" s="14">
        <v>145537.31</v>
      </c>
      <c r="J35" s="14">
        <v>0</v>
      </c>
      <c r="K35" s="14">
        <v>1234493.73</v>
      </c>
      <c r="L35" s="14">
        <v>2332450.54</v>
      </c>
      <c r="M35" s="14">
        <v>534561.08</v>
      </c>
      <c r="N35" s="14">
        <v>7015588.53</v>
      </c>
      <c r="O35" s="47"/>
      <c r="P35" s="139">
        <v>1745564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80" t="s">
        <v>47</v>
      </c>
      <c r="B36" s="14">
        <f>SUM(C36:N36)-P36</f>
        <v>135608309.55000004</v>
      </c>
      <c r="C36" s="14">
        <v>3342334.02</v>
      </c>
      <c r="D36" s="14">
        <v>11053221.78</v>
      </c>
      <c r="E36" s="14">
        <v>63370710.080000006</v>
      </c>
      <c r="F36" s="14">
        <v>3835606.11</v>
      </c>
      <c r="G36" s="14">
        <v>1813832.5</v>
      </c>
      <c r="H36" s="14">
        <v>12418220.280000001</v>
      </c>
      <c r="I36" s="14">
        <v>720201.54</v>
      </c>
      <c r="J36" s="14">
        <v>107271.42</v>
      </c>
      <c r="K36" s="14">
        <v>5022002.26</v>
      </c>
      <c r="L36" s="14">
        <v>9700331.82</v>
      </c>
      <c r="M36" s="14">
        <v>2957009</v>
      </c>
      <c r="N36" s="14">
        <v>28730647.74</v>
      </c>
      <c r="O36" s="47"/>
      <c r="P36" s="139">
        <v>7463079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80" t="s">
        <v>48</v>
      </c>
      <c r="B37" s="14">
        <f>SUM(C37:N37)-P37</f>
        <v>100647487.33000004</v>
      </c>
      <c r="C37" s="14">
        <v>2313545.43</v>
      </c>
      <c r="D37" s="14">
        <v>7768324.340000001</v>
      </c>
      <c r="E37" s="14">
        <v>46928852.39000001</v>
      </c>
      <c r="F37" s="14">
        <v>2714727.86</v>
      </c>
      <c r="G37" s="14">
        <v>1233988.92</v>
      </c>
      <c r="H37" s="14">
        <v>10025833.26</v>
      </c>
      <c r="I37" s="14">
        <v>642409.39</v>
      </c>
      <c r="J37" s="14">
        <v>789909.86</v>
      </c>
      <c r="K37" s="14">
        <v>5111661.54</v>
      </c>
      <c r="L37" s="14">
        <v>5645359.33</v>
      </c>
      <c r="M37" s="14">
        <v>1719927.01</v>
      </c>
      <c r="N37" s="14">
        <v>21234865.00000001</v>
      </c>
      <c r="O37" s="47"/>
      <c r="P37" s="139">
        <v>5481917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81" t="s">
        <v>49</v>
      </c>
      <c r="B38" s="15">
        <f>SUM(C38:N38)-P38</f>
        <v>56899337.73</v>
      </c>
      <c r="C38" s="15">
        <v>1139703.07</v>
      </c>
      <c r="D38" s="15">
        <v>4548865.32</v>
      </c>
      <c r="E38" s="15">
        <v>26688119.45</v>
      </c>
      <c r="F38" s="15">
        <v>1727079.38</v>
      </c>
      <c r="G38" s="15">
        <v>742152.56</v>
      </c>
      <c r="H38" s="15">
        <v>5172124.02</v>
      </c>
      <c r="I38" s="15">
        <v>126673.28</v>
      </c>
      <c r="J38" s="15">
        <v>506402.59</v>
      </c>
      <c r="K38" s="15">
        <v>3385023.88</v>
      </c>
      <c r="L38" s="15">
        <v>3661395.19</v>
      </c>
      <c r="M38" s="15">
        <v>681320.66</v>
      </c>
      <c r="N38" s="15">
        <v>11410025.33</v>
      </c>
      <c r="O38" s="47"/>
      <c r="P38" s="139">
        <v>2889547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24" t="s">
        <v>156</v>
      </c>
    </row>
    <row r="40" ht="12.75">
      <c r="A40" s="92" t="s">
        <v>121</v>
      </c>
    </row>
  </sheetData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4" r:id="rId1"/>
  <headerFooter alignWithMargins="0">
    <oddFooter>&amp;L&amp;"Arial,Italic"&amp;9MSDE-DBS  11 / 2003&amp;C- 10 -&amp;R&amp;"Arial,Italic"&amp;9Selected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5" zoomScaleNormal="85" workbookViewId="0" topLeftCell="A1">
      <selection activeCell="C29" sqref="C29"/>
    </sheetView>
  </sheetViews>
  <sheetFormatPr defaultColWidth="9.140625" defaultRowHeight="12.75"/>
  <cols>
    <col min="1" max="2" width="19.140625" style="14" customWidth="1"/>
    <col min="3" max="3" width="12.28125" style="25" bestFit="1" customWidth="1"/>
    <col min="4" max="4" width="26.421875" style="25" customWidth="1"/>
    <col min="5" max="5" width="13.57421875" style="25" customWidth="1"/>
    <col min="6" max="16384" width="9.140625" style="16" customWidth="1"/>
  </cols>
  <sheetData>
    <row r="1" spans="1:5" ht="12.75">
      <c r="A1" s="160" t="s">
        <v>83</v>
      </c>
      <c r="B1" s="160"/>
      <c r="C1" s="160"/>
      <c r="D1" s="160"/>
      <c r="E1" s="160"/>
    </row>
    <row r="3" spans="1:5" ht="12.75">
      <c r="A3" s="160" t="s">
        <v>103</v>
      </c>
      <c r="B3" s="160"/>
      <c r="C3" s="160"/>
      <c r="D3" s="160"/>
      <c r="E3" s="160"/>
    </row>
    <row r="4" spans="1:5" ht="12.75">
      <c r="A4" s="160" t="s">
        <v>137</v>
      </c>
      <c r="B4" s="160"/>
      <c r="C4" s="160"/>
      <c r="D4" s="160"/>
      <c r="E4" s="160"/>
    </row>
    <row r="5" spans="1:5" ht="13.5" thickBot="1">
      <c r="A5" s="17"/>
      <c r="B5" s="17"/>
      <c r="C5" s="26"/>
      <c r="D5" s="26"/>
      <c r="E5" s="26"/>
    </row>
    <row r="6" spans="1:5" ht="15" customHeight="1" thickTop="1">
      <c r="A6" s="3" t="s">
        <v>87</v>
      </c>
      <c r="C6" s="57" t="s">
        <v>99</v>
      </c>
      <c r="D6" s="27"/>
      <c r="E6" s="57" t="s">
        <v>99</v>
      </c>
    </row>
    <row r="7" spans="1:5" ht="12.75">
      <c r="A7" t="s">
        <v>11</v>
      </c>
      <c r="C7" s="57" t="s">
        <v>100</v>
      </c>
      <c r="D7" s="27"/>
      <c r="E7" s="57" t="s">
        <v>100</v>
      </c>
    </row>
    <row r="8" spans="1:5" ht="13.5" thickBot="1">
      <c r="A8" s="4" t="s">
        <v>88</v>
      </c>
      <c r="B8" s="19"/>
      <c r="C8" s="43" t="s">
        <v>101</v>
      </c>
      <c r="D8" s="49"/>
      <c r="E8" s="43" t="s">
        <v>102</v>
      </c>
    </row>
    <row r="9" spans="1:5" ht="12.75">
      <c r="A9" s="80" t="s">
        <v>51</v>
      </c>
      <c r="C9" s="93">
        <f>SUM(C11:C38)</f>
        <v>831248.8881221742</v>
      </c>
      <c r="E9" s="93">
        <f>SUM(E11:E38)</f>
        <v>783179.942575117</v>
      </c>
    </row>
    <row r="10" spans="1:7" ht="12.75">
      <c r="A10" s="80"/>
      <c r="F10" s="14"/>
      <c r="G10" s="14"/>
    </row>
    <row r="11" spans="1:17" ht="12.75">
      <c r="A11" s="80" t="s">
        <v>27</v>
      </c>
      <c r="C11" s="122">
        <v>10052.593192488263</v>
      </c>
      <c r="D11" s="122"/>
      <c r="E11" s="122">
        <v>9512.4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80" t="s">
        <v>28</v>
      </c>
      <c r="C12" s="123">
        <v>71606.07888327209</v>
      </c>
      <c r="D12" s="122"/>
      <c r="E12" s="122">
        <v>67552.7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80" t="s">
        <v>50</v>
      </c>
      <c r="C13" s="136">
        <v>94313.28321497061</v>
      </c>
      <c r="D13" s="137"/>
      <c r="E13" s="138">
        <v>83624.24257511704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80" t="s">
        <v>29</v>
      </c>
      <c r="C14" s="122">
        <v>104614.23809861546</v>
      </c>
      <c r="D14" s="122"/>
      <c r="E14" s="122">
        <v>99105.9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80" t="s">
        <v>30</v>
      </c>
      <c r="C15" s="122">
        <v>15698.706435762224</v>
      </c>
      <c r="D15" s="122"/>
      <c r="E15" s="122">
        <v>14896.2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80"/>
      <c r="C16" s="122"/>
      <c r="D16" s="122"/>
      <c r="E16" s="12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80" t="s">
        <v>31</v>
      </c>
      <c r="C17" s="122">
        <v>5438.7</v>
      </c>
      <c r="D17" s="122"/>
      <c r="E17" s="122">
        <v>5084.3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80" t="s">
        <v>32</v>
      </c>
      <c r="C18" s="122">
        <v>27028.29727858628</v>
      </c>
      <c r="D18" s="122"/>
      <c r="E18" s="122">
        <v>25707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80" t="s">
        <v>33</v>
      </c>
      <c r="C19" s="122">
        <v>15271.09183006536</v>
      </c>
      <c r="D19" s="122"/>
      <c r="E19" s="122">
        <v>14261.1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80" t="s">
        <v>34</v>
      </c>
      <c r="C20" s="122">
        <v>23133.834952170717</v>
      </c>
      <c r="D20" s="122"/>
      <c r="E20" s="122">
        <v>21713.3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80" t="s">
        <v>35</v>
      </c>
      <c r="C21" s="122">
        <v>4610.401785714285</v>
      </c>
      <c r="D21" s="122"/>
      <c r="E21" s="122">
        <v>4314.1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80"/>
      <c r="C22" s="122"/>
      <c r="D22" s="122"/>
      <c r="E22" s="12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80" t="s">
        <v>36</v>
      </c>
      <c r="C23" s="122">
        <v>36733.2157064325</v>
      </c>
      <c r="D23" s="122"/>
      <c r="E23" s="122">
        <v>34693.2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80" t="s">
        <v>37</v>
      </c>
      <c r="C24" s="122">
        <v>4897.8</v>
      </c>
      <c r="D24" s="122"/>
      <c r="E24" s="122">
        <v>4658.5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80" t="s">
        <v>38</v>
      </c>
      <c r="C25" s="122">
        <v>37997.75</v>
      </c>
      <c r="D25" s="122"/>
      <c r="E25" s="122">
        <v>35801.7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80" t="s">
        <v>39</v>
      </c>
      <c r="C26" s="122">
        <v>44438.25</v>
      </c>
      <c r="D26" s="122"/>
      <c r="E26" s="122">
        <v>42468.5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80" t="s">
        <v>40</v>
      </c>
      <c r="C27" s="122">
        <v>2603.5990431266846</v>
      </c>
      <c r="D27" s="122"/>
      <c r="E27" s="122">
        <v>2454.4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80"/>
      <c r="C28" s="122"/>
      <c r="D28" s="122"/>
      <c r="E28" s="12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35" t="s">
        <v>117</v>
      </c>
      <c r="C29" s="122">
        <v>132649.71502234964</v>
      </c>
      <c r="D29" s="122"/>
      <c r="E29" s="122">
        <v>125433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80" t="s">
        <v>42</v>
      </c>
      <c r="C30" s="122">
        <v>132820.61292384358</v>
      </c>
      <c r="D30" s="122"/>
      <c r="E30" s="122">
        <v>128384.4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80" t="s">
        <v>43</v>
      </c>
      <c r="C31" s="122">
        <v>6899.948016701461</v>
      </c>
      <c r="D31" s="122"/>
      <c r="E31" s="122">
        <v>6457.6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80" t="s">
        <v>44</v>
      </c>
      <c r="C32" s="122">
        <v>14544.087387387388</v>
      </c>
      <c r="D32" s="122"/>
      <c r="E32" s="122">
        <v>13516.6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80" t="s">
        <v>45</v>
      </c>
      <c r="C33" s="122">
        <v>2855.417703349282</v>
      </c>
      <c r="D33" s="122"/>
      <c r="E33" s="122">
        <v>2684.8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80"/>
      <c r="C34" s="122"/>
      <c r="D34" s="122"/>
      <c r="E34" s="12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80" t="s">
        <v>46</v>
      </c>
      <c r="C35" s="122">
        <v>4393.390345634095</v>
      </c>
      <c r="D35" s="122"/>
      <c r="E35" s="122">
        <v>4178.2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80" t="s">
        <v>47</v>
      </c>
      <c r="C36" s="122">
        <v>18882.992591316335</v>
      </c>
      <c r="D36" s="122"/>
      <c r="E36" s="124">
        <v>18107.5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80" t="s">
        <v>48</v>
      </c>
      <c r="C37" s="122">
        <v>13397.883710387914</v>
      </c>
      <c r="D37" s="122"/>
      <c r="E37" s="124">
        <v>12567.3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81" t="s">
        <v>49</v>
      </c>
      <c r="B38" s="15"/>
      <c r="C38" s="125">
        <v>6367</v>
      </c>
      <c r="D38" s="125"/>
      <c r="E38" s="125">
        <v>6003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5" ht="12.75">
      <c r="A39" s="3" t="s">
        <v>104</v>
      </c>
      <c r="C39" s="28"/>
      <c r="D39" s="28"/>
      <c r="E39" s="16"/>
    </row>
    <row r="40" spans="1:5" ht="12.75">
      <c r="A40" s="24"/>
      <c r="B40" s="24"/>
      <c r="E40" s="16"/>
    </row>
    <row r="41" ht="12.75">
      <c r="E41" s="16"/>
    </row>
    <row r="42" ht="12.75">
      <c r="E42" s="16"/>
    </row>
  </sheetData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11 / 2003&amp;C- 11 -&amp;R&amp;"Arial,Italic"&amp;9Selected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7">
      <selection activeCell="F31" sqref="F31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9.28125" style="0" customWidth="1"/>
    <col min="7" max="7" width="6.421875" style="0" bestFit="1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141" t="s">
        <v>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2.75">
      <c r="A4" s="142" t="s">
        <v>137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143" t="s">
        <v>61</v>
      </c>
      <c r="D6" s="143"/>
      <c r="E6" s="143"/>
      <c r="F6" s="143"/>
      <c r="G6" s="143"/>
      <c r="I6" s="144" t="s">
        <v>62</v>
      </c>
      <c r="J6" s="144"/>
      <c r="K6" s="144"/>
      <c r="L6" s="144"/>
      <c r="M6" s="144"/>
    </row>
    <row r="7" spans="1:13" ht="12.75">
      <c r="A7" s="3"/>
      <c r="B7" s="3"/>
      <c r="C7" s="142" t="s">
        <v>58</v>
      </c>
      <c r="D7" s="142"/>
      <c r="F7" s="142" t="s">
        <v>60</v>
      </c>
      <c r="G7" s="142"/>
      <c r="I7" s="142" t="s">
        <v>58</v>
      </c>
      <c r="J7" s="142"/>
      <c r="L7" s="142" t="s">
        <v>60</v>
      </c>
      <c r="M7" s="142"/>
    </row>
    <row r="8" spans="1:13" ht="12.75">
      <c r="A8" s="3" t="s">
        <v>87</v>
      </c>
      <c r="B8" s="3"/>
      <c r="C8" s="142" t="s">
        <v>59</v>
      </c>
      <c r="D8" s="142"/>
      <c r="F8" s="142" t="s">
        <v>59</v>
      </c>
      <c r="G8" s="142"/>
      <c r="I8" s="142" t="s">
        <v>59</v>
      </c>
      <c r="J8" s="142"/>
      <c r="L8" s="142" t="s">
        <v>59</v>
      </c>
      <c r="M8" s="142"/>
    </row>
    <row r="9" spans="1:13" ht="12.75">
      <c r="A9" t="s">
        <v>11</v>
      </c>
      <c r="C9" s="144" t="s">
        <v>57</v>
      </c>
      <c r="D9" s="144"/>
      <c r="F9" s="144" t="s">
        <v>57</v>
      </c>
      <c r="G9" s="144"/>
      <c r="I9" s="144" t="s">
        <v>57</v>
      </c>
      <c r="J9" s="144"/>
      <c r="L9" s="144" t="s">
        <v>57</v>
      </c>
      <c r="M9" s="144"/>
    </row>
    <row r="10" spans="1:13" ht="13.5" thickBot="1">
      <c r="A10" s="4" t="s">
        <v>88</v>
      </c>
      <c r="B10" s="4"/>
      <c r="C10" s="7" t="s">
        <v>54</v>
      </c>
      <c r="D10" s="7" t="s">
        <v>55</v>
      </c>
      <c r="E10" s="4"/>
      <c r="F10" s="7" t="s">
        <v>54</v>
      </c>
      <c r="G10" s="7" t="s">
        <v>55</v>
      </c>
      <c r="H10" s="4"/>
      <c r="I10" s="7" t="s">
        <v>54</v>
      </c>
      <c r="J10" s="7" t="s">
        <v>55</v>
      </c>
      <c r="K10" s="4"/>
      <c r="L10" s="7" t="s">
        <v>54</v>
      </c>
      <c r="M10" s="121" t="s">
        <v>55</v>
      </c>
    </row>
    <row r="11" spans="1:13" ht="12.75">
      <c r="A11" s="79" t="s">
        <v>51</v>
      </c>
      <c r="B11" s="79"/>
      <c r="C11" s="69">
        <v>8351.416985201682</v>
      </c>
      <c r="D11" s="70"/>
      <c r="E11" s="70"/>
      <c r="F11" s="70">
        <v>7932.328445317419</v>
      </c>
      <c r="G11" s="70"/>
      <c r="H11" s="70"/>
      <c r="I11" s="71">
        <v>7961.493869163346</v>
      </c>
      <c r="J11" s="70"/>
      <c r="K11" s="70"/>
      <c r="L11" s="71">
        <v>7542.405329279083</v>
      </c>
      <c r="M11" s="70"/>
    </row>
    <row r="12" spans="1:12" ht="12.75">
      <c r="A12" s="3"/>
      <c r="B12" s="3"/>
      <c r="C12" s="12"/>
      <c r="L12" s="22"/>
    </row>
    <row r="13" spans="1:13" ht="12.75">
      <c r="A13" s="3" t="s">
        <v>27</v>
      </c>
      <c r="B13" s="3"/>
      <c r="C13" s="11">
        <v>7848.370785772027</v>
      </c>
      <c r="D13">
        <v>15</v>
      </c>
      <c r="F13" s="1">
        <v>7458.011147414442</v>
      </c>
      <c r="G13">
        <v>15</v>
      </c>
      <c r="I13" s="23">
        <v>7435.069290282822</v>
      </c>
      <c r="J13">
        <v>12</v>
      </c>
      <c r="L13" s="10">
        <v>7044.709651925237</v>
      </c>
      <c r="M13">
        <v>12</v>
      </c>
    </row>
    <row r="14" spans="1:13" ht="12.75">
      <c r="A14" s="3" t="s">
        <v>28</v>
      </c>
      <c r="B14" s="3"/>
      <c r="C14" s="11">
        <v>8103.501159979091</v>
      </c>
      <c r="D14">
        <v>9</v>
      </c>
      <c r="F14" s="1">
        <v>7700.948175907182</v>
      </c>
      <c r="G14">
        <v>9</v>
      </c>
      <c r="I14" s="23">
        <v>7691.308096760054</v>
      </c>
      <c r="J14">
        <v>9</v>
      </c>
      <c r="L14" s="10">
        <v>7288.755112688144</v>
      </c>
      <c r="M14">
        <v>9</v>
      </c>
    </row>
    <row r="15" spans="1:13" ht="12.75">
      <c r="A15" s="3" t="s">
        <v>50</v>
      </c>
      <c r="B15" s="3"/>
      <c r="C15" s="11">
        <v>9086.307748148538</v>
      </c>
      <c r="D15">
        <v>4</v>
      </c>
      <c r="F15" s="1">
        <v>8629.501577788476</v>
      </c>
      <c r="G15">
        <v>4</v>
      </c>
      <c r="I15" s="23">
        <v>8811.596506562926</v>
      </c>
      <c r="J15">
        <v>4</v>
      </c>
      <c r="L15" s="10">
        <v>8354.790336202865</v>
      </c>
      <c r="M15">
        <v>4</v>
      </c>
    </row>
    <row r="16" spans="1:13" ht="12.75">
      <c r="A16" s="3" t="s">
        <v>29</v>
      </c>
      <c r="B16" s="3"/>
      <c r="C16" s="11">
        <v>8240.935137591421</v>
      </c>
      <c r="D16">
        <v>8</v>
      </c>
      <c r="F16" s="1">
        <v>7814.4454440262225</v>
      </c>
      <c r="G16">
        <v>8</v>
      </c>
      <c r="I16" s="23">
        <v>7939.399841695427</v>
      </c>
      <c r="J16">
        <v>7</v>
      </c>
      <c r="L16" s="10">
        <v>7512.910148130229</v>
      </c>
      <c r="M16">
        <v>7</v>
      </c>
    </row>
    <row r="17" spans="1:13" ht="12.75">
      <c r="A17" s="3" t="s">
        <v>30</v>
      </c>
      <c r="B17" s="3"/>
      <c r="C17" s="11">
        <v>7642.867329588013</v>
      </c>
      <c r="D17">
        <v>17</v>
      </c>
      <c r="F17" s="1">
        <v>7254.582091589407</v>
      </c>
      <c r="G17">
        <v>17</v>
      </c>
      <c r="I17" s="23">
        <v>7203.28598138982</v>
      </c>
      <c r="J17">
        <v>18</v>
      </c>
      <c r="L17" s="10">
        <v>6815.000743391215</v>
      </c>
      <c r="M17">
        <v>18</v>
      </c>
    </row>
    <row r="18" spans="1:12" ht="12.75">
      <c r="A18" s="3"/>
      <c r="B18" s="3"/>
      <c r="C18" s="11"/>
      <c r="F18" s="1"/>
      <c r="I18" s="23"/>
      <c r="L18" s="10"/>
    </row>
    <row r="19" spans="1:13" ht="12.75">
      <c r="A19" s="3" t="s">
        <v>31</v>
      </c>
      <c r="B19" s="3"/>
      <c r="C19" s="11">
        <v>7090.4316157110425</v>
      </c>
      <c r="D19">
        <v>24</v>
      </c>
      <c r="F19" s="1">
        <v>6691.434103738027</v>
      </c>
      <c r="G19">
        <v>24</v>
      </c>
      <c r="I19" s="23">
        <v>6624.5530969473675</v>
      </c>
      <c r="J19">
        <v>24</v>
      </c>
      <c r="L19" s="10">
        <v>6225.555584974352</v>
      </c>
      <c r="M19">
        <v>24</v>
      </c>
    </row>
    <row r="20" spans="1:13" ht="12.75">
      <c r="A20" s="3" t="s">
        <v>32</v>
      </c>
      <c r="B20" s="3"/>
      <c r="C20" s="11">
        <v>7334.78520095989</v>
      </c>
      <c r="D20">
        <v>22</v>
      </c>
      <c r="F20" s="1">
        <v>6969.7509768493</v>
      </c>
      <c r="G20">
        <v>22</v>
      </c>
      <c r="I20" s="23">
        <v>6829.057951880478</v>
      </c>
      <c r="J20">
        <v>23</v>
      </c>
      <c r="L20" s="10">
        <v>6464.023727769888</v>
      </c>
      <c r="M20">
        <v>23</v>
      </c>
    </row>
    <row r="21" spans="1:13" ht="12.75">
      <c r="A21" s="3" t="s">
        <v>33</v>
      </c>
      <c r="B21" s="3"/>
      <c r="C21" s="11">
        <v>7454.284234856173</v>
      </c>
      <c r="D21">
        <v>19</v>
      </c>
      <c r="F21" s="1">
        <v>7061.668770643393</v>
      </c>
      <c r="G21">
        <v>20</v>
      </c>
      <c r="I21" s="23">
        <v>7055.207523261681</v>
      </c>
      <c r="J21">
        <v>20</v>
      </c>
      <c r="L21" s="10">
        <v>6662.592059048901</v>
      </c>
      <c r="M21">
        <v>20</v>
      </c>
    </row>
    <row r="22" spans="1:13" ht="12.75">
      <c r="A22" s="3" t="s">
        <v>34</v>
      </c>
      <c r="B22" s="3"/>
      <c r="C22" s="11">
        <v>7363.009961523724</v>
      </c>
      <c r="D22">
        <v>21</v>
      </c>
      <c r="F22" s="1">
        <v>6991.129799896159</v>
      </c>
      <c r="G22">
        <v>21</v>
      </c>
      <c r="I22" s="23">
        <v>6901.579086700336</v>
      </c>
      <c r="J22">
        <v>22</v>
      </c>
      <c r="L22" s="10">
        <v>6529.698925072771</v>
      </c>
      <c r="M22">
        <v>21</v>
      </c>
    </row>
    <row r="23" spans="1:13" ht="12.75">
      <c r="A23" s="3" t="s">
        <v>35</v>
      </c>
      <c r="B23" s="3"/>
      <c r="C23" s="11">
        <v>8280.425121704688</v>
      </c>
      <c r="D23">
        <v>7</v>
      </c>
      <c r="F23" s="1">
        <v>7830.755632159425</v>
      </c>
      <c r="G23">
        <v>7</v>
      </c>
      <c r="I23" s="23">
        <v>7832.229043349261</v>
      </c>
      <c r="J23">
        <v>8</v>
      </c>
      <c r="L23" s="10">
        <v>7382.559553803998</v>
      </c>
      <c r="M23">
        <v>8</v>
      </c>
    </row>
    <row r="24" spans="1:12" ht="12.75">
      <c r="A24" s="3"/>
      <c r="B24" s="3"/>
      <c r="C24" s="11"/>
      <c r="F24" s="1"/>
      <c r="I24" s="23"/>
      <c r="L24" s="10"/>
    </row>
    <row r="25" spans="1:13" ht="12.75">
      <c r="A25" s="3" t="s">
        <v>36</v>
      </c>
      <c r="B25" s="3"/>
      <c r="C25" s="11">
        <v>7436.245385945126</v>
      </c>
      <c r="D25">
        <v>20</v>
      </c>
      <c r="F25" s="1">
        <v>7073.090506326197</v>
      </c>
      <c r="G25">
        <v>19</v>
      </c>
      <c r="I25" s="23">
        <v>7151.570958212712</v>
      </c>
      <c r="J25">
        <v>19</v>
      </c>
      <c r="L25" s="10">
        <v>6788.416078593783</v>
      </c>
      <c r="M25">
        <v>19</v>
      </c>
    </row>
    <row r="26" spans="1:13" ht="12.75">
      <c r="A26" s="3" t="s">
        <v>37</v>
      </c>
      <c r="B26" s="3"/>
      <c r="C26" s="11">
        <v>7927.117118904504</v>
      </c>
      <c r="D26">
        <v>11</v>
      </c>
      <c r="F26" s="1">
        <v>7522.007319612887</v>
      </c>
      <c r="G26">
        <v>11</v>
      </c>
      <c r="I26" s="23">
        <v>7344.681139485173</v>
      </c>
      <c r="J26">
        <v>14</v>
      </c>
      <c r="L26" s="10">
        <v>6939.571340193555</v>
      </c>
      <c r="M26">
        <v>15</v>
      </c>
    </row>
    <row r="27" spans="1:13" ht="12.75">
      <c r="A27" s="3" t="s">
        <v>38</v>
      </c>
      <c r="B27" s="3"/>
      <c r="C27" s="11">
        <v>7311.546336571277</v>
      </c>
      <c r="D27">
        <v>23</v>
      </c>
      <c r="F27" s="1">
        <v>6934.229697021534</v>
      </c>
      <c r="G27">
        <v>23</v>
      </c>
      <c r="I27" s="23">
        <v>6905.637599343415</v>
      </c>
      <c r="J27">
        <v>21</v>
      </c>
      <c r="L27" s="10">
        <v>6528.320959793672</v>
      </c>
      <c r="M27">
        <v>22</v>
      </c>
    </row>
    <row r="28" spans="1:13" ht="12.75">
      <c r="A28" s="3" t="s">
        <v>39</v>
      </c>
      <c r="B28" s="3"/>
      <c r="C28" s="11">
        <v>8976.89150311347</v>
      </c>
      <c r="D28">
        <v>6</v>
      </c>
      <c r="F28" s="1">
        <v>8539.098291674403</v>
      </c>
      <c r="G28">
        <v>5</v>
      </c>
      <c r="I28" s="23">
        <v>8546.565910859048</v>
      </c>
      <c r="J28">
        <v>5</v>
      </c>
      <c r="L28" s="10">
        <v>8108.772699419983</v>
      </c>
      <c r="M28">
        <v>5</v>
      </c>
    </row>
    <row r="29" spans="1:13" ht="12.75">
      <c r="A29" s="3" t="s">
        <v>40</v>
      </c>
      <c r="B29" s="3"/>
      <c r="C29" s="11">
        <v>9460.650952884384</v>
      </c>
      <c r="D29">
        <v>2</v>
      </c>
      <c r="F29" s="1">
        <v>8998.843025331373</v>
      </c>
      <c r="G29">
        <v>2</v>
      </c>
      <c r="I29" s="23">
        <v>8933.546837670117</v>
      </c>
      <c r="J29">
        <v>2</v>
      </c>
      <c r="L29" s="10">
        <v>8471.738910117107</v>
      </c>
      <c r="M29">
        <v>2</v>
      </c>
    </row>
    <row r="30" spans="1:12" ht="12.75">
      <c r="A30" s="3"/>
      <c r="B30" s="3"/>
      <c r="C30" s="11"/>
      <c r="F30" s="1"/>
      <c r="I30" s="23"/>
      <c r="L30" s="10"/>
    </row>
    <row r="31" spans="1:13" ht="12.75">
      <c r="A31" s="134" t="s">
        <v>117</v>
      </c>
      <c r="B31" s="3"/>
      <c r="C31" s="11">
        <v>9876.274698488969</v>
      </c>
      <c r="D31">
        <v>1</v>
      </c>
      <c r="F31" s="1">
        <v>9371.250018370232</v>
      </c>
      <c r="G31">
        <v>1</v>
      </c>
      <c r="I31" s="23">
        <v>9490.202447889927</v>
      </c>
      <c r="J31">
        <v>1</v>
      </c>
      <c r="L31" s="10">
        <v>8985.17776777119</v>
      </c>
      <c r="M31">
        <v>1</v>
      </c>
    </row>
    <row r="32" spans="1:13" ht="12.75">
      <c r="A32" s="3" t="s">
        <v>42</v>
      </c>
      <c r="B32" s="3"/>
      <c r="C32" s="11">
        <v>7698.869429496809</v>
      </c>
      <c r="D32">
        <v>16</v>
      </c>
      <c r="F32" s="1">
        <v>7337.388475829344</v>
      </c>
      <c r="G32">
        <v>16</v>
      </c>
      <c r="I32" s="23">
        <v>7223.995608020284</v>
      </c>
      <c r="J32">
        <v>17</v>
      </c>
      <c r="L32" s="10">
        <v>6862.514654352819</v>
      </c>
      <c r="M32">
        <v>17</v>
      </c>
    </row>
    <row r="33" spans="1:13" ht="12.75">
      <c r="A33" s="3" t="s">
        <v>43</v>
      </c>
      <c r="B33" s="3"/>
      <c r="C33" s="11">
        <v>7919.12815141388</v>
      </c>
      <c r="D33">
        <v>12</v>
      </c>
      <c r="F33" s="1">
        <v>7530.871130365542</v>
      </c>
      <c r="G33">
        <v>10</v>
      </c>
      <c r="I33" s="23">
        <v>7406.372772469541</v>
      </c>
      <c r="J33">
        <v>13</v>
      </c>
      <c r="L33" s="10">
        <v>7018.115751421203</v>
      </c>
      <c r="M33">
        <v>13</v>
      </c>
    </row>
    <row r="34" spans="1:13" ht="12.75">
      <c r="A34" s="3" t="s">
        <v>44</v>
      </c>
      <c r="B34" s="3"/>
      <c r="C34" s="11">
        <v>7852.4114293954735</v>
      </c>
      <c r="D34">
        <v>14</v>
      </c>
      <c r="F34" s="1">
        <v>7465.2091511878425</v>
      </c>
      <c r="G34">
        <v>14</v>
      </c>
      <c r="I34" s="23">
        <v>7338.66555927098</v>
      </c>
      <c r="J34">
        <v>15</v>
      </c>
      <c r="L34" s="10">
        <v>6951.463281063349</v>
      </c>
      <c r="M34">
        <v>14</v>
      </c>
    </row>
    <row r="35" spans="1:13" ht="12.75">
      <c r="A35" s="3" t="s">
        <v>45</v>
      </c>
      <c r="B35" s="3"/>
      <c r="C35" s="11">
        <v>8978.084106618782</v>
      </c>
      <c r="D35">
        <v>5</v>
      </c>
      <c r="F35" s="1">
        <v>8516.240423065497</v>
      </c>
      <c r="G35">
        <v>6</v>
      </c>
      <c r="I35" s="23">
        <v>8353.648803192391</v>
      </c>
      <c r="J35">
        <v>6</v>
      </c>
      <c r="L35" s="10">
        <v>7891.805119639105</v>
      </c>
      <c r="M35">
        <v>6</v>
      </c>
    </row>
    <row r="36" ht="12.75">
      <c r="C36" s="11"/>
    </row>
    <row r="37" spans="1:13" ht="12.75">
      <c r="A37" s="3" t="s">
        <v>46</v>
      </c>
      <c r="B37" s="3"/>
      <c r="C37" s="11">
        <v>7911.515638992345</v>
      </c>
      <c r="D37">
        <v>13</v>
      </c>
      <c r="F37" s="1">
        <v>7493.7324594244</v>
      </c>
      <c r="G37">
        <v>13</v>
      </c>
      <c r="I37" s="23">
        <v>7630.526782350737</v>
      </c>
      <c r="J37">
        <v>10</v>
      </c>
      <c r="L37" s="10">
        <v>7212.743602782793</v>
      </c>
      <c r="M37">
        <v>10</v>
      </c>
    </row>
    <row r="38" spans="1:13" ht="12.75">
      <c r="A38" s="3" t="s">
        <v>47</v>
      </c>
      <c r="B38" s="3"/>
      <c r="C38" s="11">
        <v>7593.659918178673</v>
      </c>
      <c r="D38">
        <v>18</v>
      </c>
      <c r="F38" s="1">
        <v>7181.505203384011</v>
      </c>
      <c r="G38">
        <v>18</v>
      </c>
      <c r="I38" s="23">
        <v>7327.706190997238</v>
      </c>
      <c r="J38">
        <v>16</v>
      </c>
      <c r="L38" s="10">
        <v>6915.551476202576</v>
      </c>
      <c r="M38">
        <v>16</v>
      </c>
    </row>
    <row r="39" spans="1:13" ht="12.75">
      <c r="A39" s="3" t="s">
        <v>48</v>
      </c>
      <c r="B39" s="3"/>
      <c r="C39" s="11">
        <v>7948.399240629584</v>
      </c>
      <c r="D39">
        <v>10</v>
      </c>
      <c r="F39" s="1">
        <v>7512.192933273784</v>
      </c>
      <c r="G39">
        <v>12</v>
      </c>
      <c r="I39" s="23">
        <v>7566.8717060954</v>
      </c>
      <c r="J39">
        <v>11</v>
      </c>
      <c r="L39" s="10">
        <v>7130.6653987396</v>
      </c>
      <c r="M39">
        <v>11</v>
      </c>
    </row>
    <row r="40" spans="1:13" ht="12.75">
      <c r="A40" s="8" t="s">
        <v>49</v>
      </c>
      <c r="B40" s="8"/>
      <c r="C40" s="29">
        <v>9417.947350745793</v>
      </c>
      <c r="D40" s="8">
        <v>3</v>
      </c>
      <c r="E40" s="8"/>
      <c r="F40" s="9">
        <v>8936.600868540914</v>
      </c>
      <c r="G40" s="8">
        <v>3</v>
      </c>
      <c r="H40" s="8"/>
      <c r="I40" s="30">
        <v>8886.296042437327</v>
      </c>
      <c r="J40" s="8">
        <v>3</v>
      </c>
      <c r="K40" s="8"/>
      <c r="L40" s="29">
        <v>8404.94956023245</v>
      </c>
      <c r="M40" s="8">
        <v>3</v>
      </c>
    </row>
    <row r="41" spans="1:12" ht="12.75">
      <c r="A41" s="3" t="s">
        <v>78</v>
      </c>
      <c r="B41" s="3"/>
      <c r="C41" s="11"/>
      <c r="F41" s="1"/>
      <c r="I41" s="23"/>
      <c r="L41" s="10"/>
    </row>
    <row r="42" spans="1:12" ht="12.75">
      <c r="A42" s="3" t="s">
        <v>79</v>
      </c>
      <c r="B42" s="3"/>
      <c r="C42" s="11"/>
      <c r="F42" s="1"/>
      <c r="I42" s="23"/>
      <c r="L42" s="10"/>
    </row>
    <row r="43" spans="1:12" ht="12.75">
      <c r="A43" s="3" t="s">
        <v>108</v>
      </c>
      <c r="B43" s="3"/>
      <c r="C43" s="11"/>
      <c r="F43" s="1"/>
      <c r="I43" s="23"/>
      <c r="L43" s="10"/>
    </row>
    <row r="44" spans="1:12" ht="12.75">
      <c r="A44" t="s">
        <v>118</v>
      </c>
      <c r="L44" s="10"/>
    </row>
    <row r="45" ht="12.75">
      <c r="L45" s="10"/>
    </row>
  </sheetData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C8:D8"/>
    <mergeCell ref="C9:D9"/>
    <mergeCell ref="F8:G8"/>
    <mergeCell ref="F7:G7"/>
    <mergeCell ref="F9:G9"/>
    <mergeCell ref="L8:M8"/>
    <mergeCell ref="L9:M9"/>
    <mergeCell ref="I8:J8"/>
    <mergeCell ref="I9:J9"/>
  </mergeCells>
  <printOptions horizontalCentered="1"/>
  <pageMargins left="0.71" right="0.76" top="0.58" bottom="0.51" header="0.48" footer="0.3"/>
  <pageSetup horizontalDpi="600" verticalDpi="600" orientation="landscape" scale="90" r:id="rId1"/>
  <headerFooter alignWithMargins="0">
    <oddFooter>&amp;L&amp;"Arial,Italic"&amp;9MSDE-DBS  11 / 2003&amp;C- 2 -&amp;R&amp;"Arial,Italic"&amp;9Selected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7">
      <selection activeCell="H26" sqref="H26"/>
    </sheetView>
  </sheetViews>
  <sheetFormatPr defaultColWidth="9.140625" defaultRowHeight="12.75"/>
  <cols>
    <col min="1" max="1" width="14.140625" style="3" customWidth="1"/>
    <col min="2" max="2" width="10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8.71093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8.710937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3" spans="1:42" ht="12.75">
      <c r="A3" s="142" t="s">
        <v>138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6"/>
      <c r="AO3" s="16"/>
      <c r="AP3" s="13"/>
    </row>
    <row r="4" spans="1:42" ht="12.75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145"/>
      <c r="C6" s="145"/>
      <c r="D6" s="6"/>
      <c r="E6" s="3"/>
      <c r="F6" s="3"/>
      <c r="G6" s="3"/>
      <c r="H6" s="145" t="s">
        <v>2</v>
      </c>
      <c r="I6" s="145"/>
      <c r="J6" s="3"/>
      <c r="K6" s="145" t="s">
        <v>3</v>
      </c>
      <c r="L6" s="145"/>
      <c r="M6" s="3"/>
      <c r="N6" s="145" t="s">
        <v>6</v>
      </c>
      <c r="O6" s="145"/>
      <c r="P6" s="3"/>
      <c r="Q6" s="145" t="s">
        <v>8</v>
      </c>
      <c r="R6" s="145"/>
      <c r="S6" s="6"/>
      <c r="T6" s="3"/>
      <c r="U6" s="3"/>
      <c r="V6" s="3"/>
      <c r="W6" s="145" t="s">
        <v>12</v>
      </c>
      <c r="X6" s="145"/>
      <c r="Y6" s="6"/>
      <c r="Z6" s="3"/>
      <c r="AA6" s="3"/>
      <c r="AB6" s="3"/>
      <c r="AC6" s="145" t="s">
        <v>12</v>
      </c>
      <c r="AD6" s="145"/>
      <c r="AE6" s="6"/>
      <c r="AF6" s="3"/>
      <c r="AG6" s="3"/>
      <c r="AH6" s="3"/>
      <c r="AI6" s="145"/>
      <c r="AJ6" s="145"/>
      <c r="AK6" s="6"/>
      <c r="AL6" s="3"/>
      <c r="AM6" s="3"/>
    </row>
    <row r="7" spans="1:39" ht="12.75">
      <c r="A7" s="3" t="s">
        <v>87</v>
      </c>
      <c r="B7" s="142" t="s">
        <v>75</v>
      </c>
      <c r="C7" s="142"/>
      <c r="D7" s="6"/>
      <c r="E7" s="142" t="s">
        <v>0</v>
      </c>
      <c r="F7" s="142"/>
      <c r="G7" s="6"/>
      <c r="H7" s="142" t="s">
        <v>0</v>
      </c>
      <c r="I7" s="142"/>
      <c r="J7" s="6"/>
      <c r="K7" s="142" t="s">
        <v>5</v>
      </c>
      <c r="L7" s="142"/>
      <c r="M7" s="6"/>
      <c r="N7" s="142" t="s">
        <v>3</v>
      </c>
      <c r="O7" s="142"/>
      <c r="P7" s="6"/>
      <c r="Q7" s="142" t="s">
        <v>3</v>
      </c>
      <c r="R7" s="142"/>
      <c r="S7" s="6"/>
      <c r="T7" s="142" t="s">
        <v>10</v>
      </c>
      <c r="U7" s="142"/>
      <c r="V7" s="6"/>
      <c r="W7" s="142" t="s">
        <v>14</v>
      </c>
      <c r="X7" s="142"/>
      <c r="Y7" s="6"/>
      <c r="Z7" s="142" t="s">
        <v>16</v>
      </c>
      <c r="AA7" s="142"/>
      <c r="AB7" s="6"/>
      <c r="AC7" s="142" t="s">
        <v>17</v>
      </c>
      <c r="AD7" s="142"/>
      <c r="AE7" s="6"/>
      <c r="AF7" s="142" t="s">
        <v>19</v>
      </c>
      <c r="AG7" s="142"/>
      <c r="AH7" s="6"/>
      <c r="AI7" s="142" t="s">
        <v>77</v>
      </c>
      <c r="AJ7" s="142"/>
      <c r="AK7" s="6"/>
      <c r="AL7" s="142" t="s">
        <v>23</v>
      </c>
      <c r="AM7" s="142"/>
    </row>
    <row r="8" spans="1:39" ht="12.75">
      <c r="A8" t="s">
        <v>11</v>
      </c>
      <c r="B8" s="144" t="s">
        <v>76</v>
      </c>
      <c r="C8" s="144"/>
      <c r="D8" s="6"/>
      <c r="E8" s="144" t="s">
        <v>1</v>
      </c>
      <c r="F8" s="144"/>
      <c r="G8" s="6"/>
      <c r="H8" s="144" t="s">
        <v>1</v>
      </c>
      <c r="I8" s="144"/>
      <c r="J8" s="6"/>
      <c r="K8" s="144" t="s">
        <v>4</v>
      </c>
      <c r="L8" s="144"/>
      <c r="M8" s="6"/>
      <c r="N8" s="144" t="s">
        <v>7</v>
      </c>
      <c r="O8" s="144"/>
      <c r="P8" s="6"/>
      <c r="Q8" s="144" t="s">
        <v>9</v>
      </c>
      <c r="R8" s="144"/>
      <c r="S8" s="6"/>
      <c r="T8" s="144" t="s">
        <v>11</v>
      </c>
      <c r="U8" s="144"/>
      <c r="V8" s="6"/>
      <c r="W8" s="144" t="s">
        <v>15</v>
      </c>
      <c r="X8" s="144"/>
      <c r="Y8" s="6"/>
      <c r="Z8" s="144" t="s">
        <v>15</v>
      </c>
      <c r="AA8" s="144"/>
      <c r="AB8" s="6"/>
      <c r="AC8" s="144" t="s">
        <v>18</v>
      </c>
      <c r="AD8" s="144"/>
      <c r="AE8" s="6"/>
      <c r="AF8" s="144" t="s">
        <v>20</v>
      </c>
      <c r="AG8" s="144"/>
      <c r="AH8" s="6"/>
      <c r="AI8" s="144" t="s">
        <v>20</v>
      </c>
      <c r="AJ8" s="144"/>
      <c r="AK8" s="6"/>
      <c r="AL8" s="144" t="s">
        <v>24</v>
      </c>
      <c r="AM8" s="144"/>
    </row>
    <row r="9" spans="1:39" ht="13.5" thickBot="1">
      <c r="A9" s="4" t="s">
        <v>88</v>
      </c>
      <c r="B9" s="40" t="s">
        <v>54</v>
      </c>
      <c r="C9" s="40" t="s">
        <v>55</v>
      </c>
      <c r="D9" s="40"/>
      <c r="E9" s="40" t="s">
        <v>54</v>
      </c>
      <c r="F9" s="40" t="s">
        <v>55</v>
      </c>
      <c r="G9" s="40"/>
      <c r="H9" s="40" t="s">
        <v>54</v>
      </c>
      <c r="I9" s="40" t="s">
        <v>55</v>
      </c>
      <c r="J9" s="40"/>
      <c r="K9" s="40" t="s">
        <v>54</v>
      </c>
      <c r="L9" s="40" t="s">
        <v>55</v>
      </c>
      <c r="M9" s="40"/>
      <c r="N9" s="40" t="s">
        <v>54</v>
      </c>
      <c r="O9" s="40" t="s">
        <v>55</v>
      </c>
      <c r="P9" s="40"/>
      <c r="Q9" s="40" t="s">
        <v>54</v>
      </c>
      <c r="R9" s="40" t="s">
        <v>55</v>
      </c>
      <c r="S9" s="40"/>
      <c r="T9" s="40" t="s">
        <v>54</v>
      </c>
      <c r="U9" s="40" t="s">
        <v>55</v>
      </c>
      <c r="V9" s="40"/>
      <c r="W9" s="40" t="s">
        <v>54</v>
      </c>
      <c r="X9" s="40" t="s">
        <v>55</v>
      </c>
      <c r="Y9" s="40"/>
      <c r="Z9" s="40" t="s">
        <v>54</v>
      </c>
      <c r="AA9" s="40" t="s">
        <v>55</v>
      </c>
      <c r="AB9" s="40"/>
      <c r="AC9" s="40" t="s">
        <v>54</v>
      </c>
      <c r="AD9" s="40" t="s">
        <v>55</v>
      </c>
      <c r="AE9" s="40"/>
      <c r="AF9" s="40" t="s">
        <v>54</v>
      </c>
      <c r="AG9" s="40" t="s">
        <v>55</v>
      </c>
      <c r="AH9" s="40"/>
      <c r="AI9" s="40" t="s">
        <v>54</v>
      </c>
      <c r="AJ9" s="40" t="s">
        <v>55</v>
      </c>
      <c r="AK9" s="40"/>
      <c r="AL9" s="40" t="s">
        <v>54</v>
      </c>
      <c r="AM9" s="40" t="s">
        <v>55</v>
      </c>
    </row>
    <row r="10" spans="1:39" s="21" customFormat="1" ht="12.75">
      <c r="A10" s="78" t="s">
        <v>51</v>
      </c>
      <c r="B10" s="77">
        <f>+E10+H10+K10+N10+Q10+T10+W10+Z10+AC10+AF10+AI10+AL10</f>
        <v>7932.328445317419</v>
      </c>
      <c r="C10" s="83"/>
      <c r="D10" s="12"/>
      <c r="E10" s="12">
        <v>238.25939383499164</v>
      </c>
      <c r="F10" s="11"/>
      <c r="G10" s="12"/>
      <c r="H10" s="12">
        <v>561.8297605726949</v>
      </c>
      <c r="I10" s="11"/>
      <c r="J10" s="12"/>
      <c r="K10" s="12">
        <v>3518.103211586105</v>
      </c>
      <c r="L10" s="11"/>
      <c r="M10" s="12"/>
      <c r="N10" s="12">
        <v>187.68396216738142</v>
      </c>
      <c r="O10" s="11"/>
      <c r="P10" s="12"/>
      <c r="Q10" s="12">
        <v>123.31180507387879</v>
      </c>
      <c r="R10" s="11"/>
      <c r="S10" s="12"/>
      <c r="T10" s="12">
        <v>865.7854038587578</v>
      </c>
      <c r="U10" s="11"/>
      <c r="V10" s="12"/>
      <c r="W10" s="12">
        <v>50.98146440319976</v>
      </c>
      <c r="X10" s="11"/>
      <c r="Y10" s="12"/>
      <c r="Z10" s="12">
        <v>41.11192282879444</v>
      </c>
      <c r="AA10" s="11"/>
      <c r="AB10" s="12"/>
      <c r="AC10" s="12">
        <v>389.92311603833565</v>
      </c>
      <c r="AD10" s="11"/>
      <c r="AE10" s="12"/>
      <c r="AF10" s="12">
        <v>523.3810245362473</v>
      </c>
      <c r="AG10" s="11"/>
      <c r="AH10" s="12"/>
      <c r="AI10" s="12">
        <v>167.56351714906359</v>
      </c>
      <c r="AJ10" s="11"/>
      <c r="AK10" s="12"/>
      <c r="AL10" s="12">
        <v>1264.3938632679694</v>
      </c>
      <c r="AM10" s="84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27</v>
      </c>
      <c r="B12" s="2">
        <f>+E12+H12+K12+N12+Q12+T12+W12+Z12+AC12+AF12+AI12+AL12</f>
        <v>7458.011147414442</v>
      </c>
      <c r="C12" s="36">
        <f>RANK(B12,B$12:B$39)</f>
        <v>15</v>
      </c>
      <c r="D12" s="36"/>
      <c r="E12" s="2">
        <v>172.46035593039585</v>
      </c>
      <c r="F12" s="36">
        <v>19</v>
      </c>
      <c r="G12" s="36"/>
      <c r="H12" s="2">
        <v>391.83585116558464</v>
      </c>
      <c r="I12" s="36">
        <v>24</v>
      </c>
      <c r="J12" s="36"/>
      <c r="K12" s="2">
        <v>3184.2983235330375</v>
      </c>
      <c r="L12" s="36">
        <v>20</v>
      </c>
      <c r="M12" s="36"/>
      <c r="N12" s="2">
        <v>203.02333048999316</v>
      </c>
      <c r="O12" s="36">
        <v>10</v>
      </c>
      <c r="P12" s="36"/>
      <c r="Q12" s="2">
        <v>106.56958751703219</v>
      </c>
      <c r="R12" s="36">
        <v>12</v>
      </c>
      <c r="S12" s="36"/>
      <c r="T12" s="2">
        <v>859.3536826353661</v>
      </c>
      <c r="U12" s="36">
        <v>4</v>
      </c>
      <c r="V12" s="36"/>
      <c r="W12" s="2">
        <v>40.893231440737026</v>
      </c>
      <c r="X12" s="33">
        <v>15</v>
      </c>
      <c r="Y12" s="33"/>
      <c r="Z12" s="2">
        <v>23.0374188595487</v>
      </c>
      <c r="AA12" s="33">
        <v>18</v>
      </c>
      <c r="AB12" s="33"/>
      <c r="AC12" s="2">
        <v>413.3014954892049</v>
      </c>
      <c r="AD12" s="33">
        <v>14</v>
      </c>
      <c r="AE12" s="33"/>
      <c r="AF12" s="2">
        <v>543.1851449116895</v>
      </c>
      <c r="AG12" s="33">
        <v>9</v>
      </c>
      <c r="AH12" s="33"/>
      <c r="AI12" s="2">
        <v>117.19051069134126</v>
      </c>
      <c r="AJ12" s="3">
        <v>22</v>
      </c>
      <c r="AK12" s="3"/>
      <c r="AL12" s="2">
        <v>1402.8622147505118</v>
      </c>
      <c r="AM12" s="3"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28</v>
      </c>
      <c r="B13" s="2">
        <f>+E13+H13+K13+N13+Q13+T13+W13+Z13+AC13+AF13+AI13+AL13</f>
        <v>7700.948175907182</v>
      </c>
      <c r="C13" s="36">
        <f aca="true" t="shared" si="0" ref="C13:C39">RANK(B13,B$12:B$39)</f>
        <v>9</v>
      </c>
      <c r="D13" s="36"/>
      <c r="E13" s="2">
        <v>230.3563919047854</v>
      </c>
      <c r="F13" s="36">
        <v>5</v>
      </c>
      <c r="G13" s="36"/>
      <c r="H13" s="2">
        <v>599.0312168876563</v>
      </c>
      <c r="I13" s="36">
        <v>7</v>
      </c>
      <c r="J13" s="36"/>
      <c r="K13" s="2">
        <v>3346.1826034433875</v>
      </c>
      <c r="L13" s="36">
        <v>14</v>
      </c>
      <c r="M13" s="36"/>
      <c r="N13" s="2">
        <v>166.07356198606294</v>
      </c>
      <c r="O13" s="36">
        <v>21</v>
      </c>
      <c r="P13" s="36"/>
      <c r="Q13" s="2">
        <v>80.71099968232065</v>
      </c>
      <c r="R13" s="36">
        <v>17</v>
      </c>
      <c r="S13" s="36"/>
      <c r="T13" s="2">
        <v>784.416048134171</v>
      </c>
      <c r="U13" s="36">
        <v>9</v>
      </c>
      <c r="V13" s="36"/>
      <c r="W13" s="2">
        <v>57.60163193300555</v>
      </c>
      <c r="X13" s="33">
        <v>6</v>
      </c>
      <c r="Y13" s="3"/>
      <c r="Z13" s="2">
        <v>0</v>
      </c>
      <c r="AA13" s="33">
        <v>23</v>
      </c>
      <c r="AB13" s="3"/>
      <c r="AC13" s="2">
        <v>412.1930632190381</v>
      </c>
      <c r="AD13" s="33">
        <v>15</v>
      </c>
      <c r="AE13" s="33"/>
      <c r="AF13" s="2">
        <v>532.0378455871556</v>
      </c>
      <c r="AG13" s="33">
        <v>12</v>
      </c>
      <c r="AH13" s="33"/>
      <c r="AI13" s="2">
        <v>167.48915716430528</v>
      </c>
      <c r="AJ13" s="3">
        <v>11</v>
      </c>
      <c r="AK13" s="3"/>
      <c r="AL13" s="2">
        <v>1324.8556559652939</v>
      </c>
      <c r="AM13" s="3">
        <v>6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50</v>
      </c>
      <c r="B14" s="2">
        <f>+E14+H14+K14+N14+Q14+T14+W14+Z14+AC14+AF14+AI14+AL14</f>
        <v>8629.501577788476</v>
      </c>
      <c r="C14" s="36">
        <f t="shared" si="0"/>
        <v>4</v>
      </c>
      <c r="D14" s="36"/>
      <c r="E14" s="2">
        <v>564.3230389794311</v>
      </c>
      <c r="F14" s="36">
        <v>1</v>
      </c>
      <c r="G14" s="36"/>
      <c r="H14" s="2">
        <v>511.58583749039974</v>
      </c>
      <c r="I14" s="36">
        <v>19</v>
      </c>
      <c r="J14" s="36"/>
      <c r="K14" s="2">
        <v>3360.8572072240827</v>
      </c>
      <c r="L14" s="36">
        <v>12</v>
      </c>
      <c r="M14" s="36"/>
      <c r="N14" s="2">
        <v>128.3311726346391</v>
      </c>
      <c r="O14" s="36">
        <v>24</v>
      </c>
      <c r="P14" s="36"/>
      <c r="Q14" s="2">
        <v>385.2502338104647</v>
      </c>
      <c r="R14" s="36">
        <v>1</v>
      </c>
      <c r="S14" s="36"/>
      <c r="T14" s="2">
        <v>1386.8018561275019</v>
      </c>
      <c r="U14" s="36">
        <v>1</v>
      </c>
      <c r="V14" s="36"/>
      <c r="W14" s="2">
        <v>92.14606027648625</v>
      </c>
      <c r="X14" s="33">
        <v>2</v>
      </c>
      <c r="Y14" s="33"/>
      <c r="Z14" s="2">
        <v>0.00844918099377143</v>
      </c>
      <c r="AA14" s="33">
        <v>22</v>
      </c>
      <c r="AB14" s="33"/>
      <c r="AC14" s="2">
        <v>274.71124158561156</v>
      </c>
      <c r="AD14" s="33">
        <v>23</v>
      </c>
      <c r="AE14" s="33"/>
      <c r="AF14" s="2">
        <v>573.9033917059979</v>
      </c>
      <c r="AG14" s="33">
        <v>3</v>
      </c>
      <c r="AH14" s="33"/>
      <c r="AI14" s="2">
        <v>126.80499736967752</v>
      </c>
      <c r="AJ14" s="3">
        <v>20</v>
      </c>
      <c r="AK14" s="3"/>
      <c r="AL14" s="2">
        <v>1224.778091403188</v>
      </c>
      <c r="AM14" s="3">
        <v>9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29</v>
      </c>
      <c r="B15" s="2">
        <f>+E15+H15+K15+N15+Q15+T15+W15+Z15+AC15+AF15+AI15+AL15</f>
        <v>7814.4454440262225</v>
      </c>
      <c r="C15" s="36">
        <f t="shared" si="0"/>
        <v>8</v>
      </c>
      <c r="D15" s="36"/>
      <c r="E15" s="2">
        <v>210.5466242485736</v>
      </c>
      <c r="F15" s="36">
        <v>8</v>
      </c>
      <c r="G15" s="36"/>
      <c r="H15" s="2">
        <v>547.3362804212576</v>
      </c>
      <c r="I15" s="36">
        <v>15</v>
      </c>
      <c r="J15" s="36"/>
      <c r="K15" s="2">
        <v>3392.504797343615</v>
      </c>
      <c r="L15" s="36">
        <v>11</v>
      </c>
      <c r="M15" s="36"/>
      <c r="N15" s="2">
        <v>222.1593331119197</v>
      </c>
      <c r="O15" s="36">
        <v>6</v>
      </c>
      <c r="P15" s="36"/>
      <c r="Q15" s="2">
        <v>116.87808239327828</v>
      </c>
      <c r="R15" s="36">
        <v>6</v>
      </c>
      <c r="S15" s="36"/>
      <c r="T15" s="2">
        <v>824.6195182215996</v>
      </c>
      <c r="U15" s="36">
        <v>5</v>
      </c>
      <c r="V15" s="36"/>
      <c r="W15" s="2">
        <v>45.94757451150061</v>
      </c>
      <c r="X15" s="33">
        <v>12</v>
      </c>
      <c r="Y15" s="33"/>
      <c r="Z15" s="2">
        <v>103.24137943650463</v>
      </c>
      <c r="AA15" s="33">
        <v>1</v>
      </c>
      <c r="AB15" s="3"/>
      <c r="AC15" s="2">
        <v>301.5352958959942</v>
      </c>
      <c r="AD15" s="33">
        <v>20</v>
      </c>
      <c r="AE15" s="3"/>
      <c r="AF15" s="2">
        <v>543.8977321267041</v>
      </c>
      <c r="AG15" s="33">
        <v>8</v>
      </c>
      <c r="AH15" s="33"/>
      <c r="AI15" s="2">
        <v>171.79808510442004</v>
      </c>
      <c r="AJ15" s="3">
        <v>9</v>
      </c>
      <c r="AK15" s="3"/>
      <c r="AL15" s="2">
        <v>1333.9807412108557</v>
      </c>
      <c r="AM15" s="3">
        <v>5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30</v>
      </c>
      <c r="B16" s="2">
        <f>+E16+H16+K16+N16+Q16+T16+W16+Z16+AC16+AF16+AI16+AL16</f>
        <v>7254.582091589407</v>
      </c>
      <c r="C16" s="36">
        <f t="shared" si="0"/>
        <v>17</v>
      </c>
      <c r="D16" s="36"/>
      <c r="E16" s="2">
        <v>179.70261253968258</v>
      </c>
      <c r="F16" s="36">
        <v>15</v>
      </c>
      <c r="G16" s="36"/>
      <c r="H16" s="2">
        <v>492.60678016013384</v>
      </c>
      <c r="I16" s="36">
        <v>21</v>
      </c>
      <c r="J16" s="36"/>
      <c r="K16" s="2">
        <v>3327.8999995175973</v>
      </c>
      <c r="L16" s="36">
        <v>16</v>
      </c>
      <c r="M16" s="36"/>
      <c r="N16" s="2">
        <v>166.20585400948127</v>
      </c>
      <c r="O16" s="36">
        <v>20</v>
      </c>
      <c r="P16" s="36"/>
      <c r="Q16" s="2">
        <v>50.10118656708365</v>
      </c>
      <c r="R16" s="36">
        <v>21</v>
      </c>
      <c r="S16" s="36"/>
      <c r="T16" s="2">
        <v>739.008322594747</v>
      </c>
      <c r="U16" s="36">
        <v>13</v>
      </c>
      <c r="V16" s="36"/>
      <c r="W16" s="2">
        <v>57.26800062659742</v>
      </c>
      <c r="X16" s="33">
        <v>7</v>
      </c>
      <c r="Y16" s="33"/>
      <c r="Z16" s="2">
        <v>43.196650168270665</v>
      </c>
      <c r="AA16" s="33">
        <v>17</v>
      </c>
      <c r="AB16" s="33"/>
      <c r="AC16" s="2">
        <v>439.5813481981926</v>
      </c>
      <c r="AD16" s="33">
        <v>12</v>
      </c>
      <c r="AE16" s="33"/>
      <c r="AF16" s="2">
        <v>554.9324331687852</v>
      </c>
      <c r="AG16" s="33">
        <v>6</v>
      </c>
      <c r="AH16" s="33"/>
      <c r="AI16" s="2">
        <v>140.31717129138397</v>
      </c>
      <c r="AJ16" s="3">
        <v>17</v>
      </c>
      <c r="AK16" s="3"/>
      <c r="AL16" s="2">
        <v>1063.7617327474522</v>
      </c>
      <c r="AM16" s="3"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6"/>
      <c r="F17" s="36"/>
      <c r="I17" s="36"/>
      <c r="L17" s="36"/>
      <c r="O17" s="36"/>
      <c r="R17" s="36"/>
      <c r="U17" s="36"/>
      <c r="X17" s="33"/>
      <c r="AA17" s="33"/>
      <c r="AD17" s="33"/>
      <c r="AG17" s="33"/>
      <c r="AJ17" s="3"/>
      <c r="AM17" s="3"/>
    </row>
    <row r="18" spans="1:52" ht="12.75">
      <c r="A18" s="3" t="s">
        <v>31</v>
      </c>
      <c r="B18" s="2">
        <f>+E18+H18+K18+N18+Q18+T18+W18+Z18+AC18+AF18+AI18+AL18</f>
        <v>6691.434103738027</v>
      </c>
      <c r="C18" s="36">
        <f t="shared" si="0"/>
        <v>24</v>
      </c>
      <c r="D18" s="36"/>
      <c r="E18" s="2">
        <v>139.62928641035543</v>
      </c>
      <c r="F18" s="36">
        <v>23</v>
      </c>
      <c r="G18" s="36"/>
      <c r="H18" s="2">
        <v>518.1924724658467</v>
      </c>
      <c r="I18" s="36">
        <v>18</v>
      </c>
      <c r="J18" s="36"/>
      <c r="K18" s="2">
        <v>3100.7638884292214</v>
      </c>
      <c r="L18" s="36">
        <v>22</v>
      </c>
      <c r="M18" s="36"/>
      <c r="N18" s="2">
        <v>206.4957784029272</v>
      </c>
      <c r="O18" s="36">
        <v>7</v>
      </c>
      <c r="P18" s="36"/>
      <c r="Q18" s="2">
        <v>110.56309044440768</v>
      </c>
      <c r="R18" s="36">
        <v>9</v>
      </c>
      <c r="S18" s="36"/>
      <c r="T18" s="2">
        <v>574.3911192012797</v>
      </c>
      <c r="U18" s="36">
        <v>24</v>
      </c>
      <c r="V18" s="36"/>
      <c r="W18" s="2">
        <v>100.13270266791696</v>
      </c>
      <c r="X18" s="33">
        <v>1</v>
      </c>
      <c r="Y18" s="33"/>
      <c r="Z18" s="2">
        <v>52.29141155055436</v>
      </c>
      <c r="AA18" s="33">
        <v>14</v>
      </c>
      <c r="AB18" s="3"/>
      <c r="AC18" s="2">
        <v>465.8785187636752</v>
      </c>
      <c r="AD18" s="33">
        <v>9</v>
      </c>
      <c r="AE18" s="33"/>
      <c r="AF18" s="2">
        <v>337.3121922518249</v>
      </c>
      <c r="AG18" s="33">
        <v>24</v>
      </c>
      <c r="AH18" s="33"/>
      <c r="AI18" s="2">
        <v>60.76680456726791</v>
      </c>
      <c r="AJ18" s="3">
        <v>24</v>
      </c>
      <c r="AK18" s="3"/>
      <c r="AL18" s="2">
        <v>1025.0168385827494</v>
      </c>
      <c r="AM18" s="3">
        <v>22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32</v>
      </c>
      <c r="B19" s="2">
        <f>+E19+H19+K19+N19+Q19+T19+W19+Z19+AC19+AF19+AI19+AL19</f>
        <v>6969.7509768493</v>
      </c>
      <c r="C19" s="36">
        <f t="shared" si="0"/>
        <v>22</v>
      </c>
      <c r="D19" s="36"/>
      <c r="E19" s="2">
        <v>132.88711615753937</v>
      </c>
      <c r="F19" s="36">
        <v>24</v>
      </c>
      <c r="G19" s="36"/>
      <c r="H19" s="2">
        <v>518.5550271827219</v>
      </c>
      <c r="I19" s="36">
        <v>17</v>
      </c>
      <c r="J19" s="36"/>
      <c r="K19" s="2">
        <v>3096.9042717432385</v>
      </c>
      <c r="L19" s="36">
        <v>23</v>
      </c>
      <c r="M19" s="36"/>
      <c r="N19" s="2">
        <v>201.38390901569588</v>
      </c>
      <c r="O19" s="36">
        <v>13</v>
      </c>
      <c r="P19" s="36"/>
      <c r="Q19" s="2">
        <v>46.683502367708066</v>
      </c>
      <c r="R19" s="36">
        <v>22</v>
      </c>
      <c r="S19" s="36"/>
      <c r="T19" s="2">
        <v>646.9012331698957</v>
      </c>
      <c r="U19" s="36">
        <v>19</v>
      </c>
      <c r="V19" s="36"/>
      <c r="W19" s="2">
        <v>30.56755967585739</v>
      </c>
      <c r="X19" s="33">
        <v>21</v>
      </c>
      <c r="Y19" s="33"/>
      <c r="Z19" s="2">
        <v>52.83029357277689</v>
      </c>
      <c r="AA19" s="33">
        <v>13</v>
      </c>
      <c r="AB19" s="3"/>
      <c r="AC19" s="2">
        <v>505.72724907941205</v>
      </c>
      <c r="AD19" s="33">
        <v>7</v>
      </c>
      <c r="AE19" s="3"/>
      <c r="AF19" s="2">
        <v>510.00124898437554</v>
      </c>
      <c r="AG19" s="33">
        <v>15</v>
      </c>
      <c r="AH19" s="33"/>
      <c r="AI19" s="2">
        <v>135.32770978132868</v>
      </c>
      <c r="AJ19" s="3">
        <v>18</v>
      </c>
      <c r="AK19" s="3"/>
      <c r="AL19" s="2">
        <v>1091.9818561187496</v>
      </c>
      <c r="AM19" s="3">
        <v>16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33</v>
      </c>
      <c r="B20" s="2">
        <f>+E20+H20+K20+N20+Q20+T20+W20+Z20+AC20+AF20+AI20+AL20</f>
        <v>7061.668770643393</v>
      </c>
      <c r="C20" s="36">
        <f t="shared" si="0"/>
        <v>20</v>
      </c>
      <c r="D20" s="36"/>
      <c r="E20" s="2">
        <v>157.6109486331141</v>
      </c>
      <c r="F20" s="36">
        <v>20</v>
      </c>
      <c r="G20" s="36"/>
      <c r="H20" s="2">
        <v>584.1881300481851</v>
      </c>
      <c r="I20" s="36">
        <v>10</v>
      </c>
      <c r="J20" s="36"/>
      <c r="K20" s="2">
        <v>3041.1896304994743</v>
      </c>
      <c r="L20" s="36">
        <v>24</v>
      </c>
      <c r="M20" s="36"/>
      <c r="N20" s="2">
        <v>160.87844846582166</v>
      </c>
      <c r="O20" s="36">
        <v>22</v>
      </c>
      <c r="P20" s="36"/>
      <c r="Q20" s="2">
        <v>80.93863908057645</v>
      </c>
      <c r="R20" s="36">
        <v>16</v>
      </c>
      <c r="S20" s="36"/>
      <c r="T20" s="2">
        <v>789.1319300611149</v>
      </c>
      <c r="U20" s="36">
        <v>7</v>
      </c>
      <c r="V20" s="36"/>
      <c r="W20" s="2">
        <v>38.35779370056299</v>
      </c>
      <c r="X20" s="33">
        <v>17</v>
      </c>
      <c r="Y20" s="33"/>
      <c r="Z20" s="2">
        <v>70.91635176129807</v>
      </c>
      <c r="AA20" s="33">
        <v>5</v>
      </c>
      <c r="AB20" s="33"/>
      <c r="AC20" s="2">
        <v>399.07671159449217</v>
      </c>
      <c r="AD20" s="33">
        <v>17</v>
      </c>
      <c r="AE20" s="33"/>
      <c r="AF20" s="2">
        <v>461.41981126243036</v>
      </c>
      <c r="AG20" s="33">
        <v>21</v>
      </c>
      <c r="AH20" s="33"/>
      <c r="AI20" s="2">
        <v>199.09141624138786</v>
      </c>
      <c r="AJ20" s="3">
        <v>4</v>
      </c>
      <c r="AK20" s="3"/>
      <c r="AL20" s="2">
        <v>1078.8689592949354</v>
      </c>
      <c r="AM20" s="3"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34</v>
      </c>
      <c r="B21" s="2">
        <f>+E21+H21+K21+N21+Q21+T21+W21+Z21+AC21+AF21+AI21+AL21</f>
        <v>6991.129799896159</v>
      </c>
      <c r="C21" s="36">
        <f t="shared" si="0"/>
        <v>21</v>
      </c>
      <c r="D21" s="36"/>
      <c r="E21" s="2">
        <v>207.0860304789403</v>
      </c>
      <c r="F21" s="36">
        <v>10</v>
      </c>
      <c r="G21" s="36"/>
      <c r="H21" s="2">
        <v>587.1311275489802</v>
      </c>
      <c r="I21" s="36">
        <v>8</v>
      </c>
      <c r="J21" s="36"/>
      <c r="K21" s="2">
        <v>3192.013063232781</v>
      </c>
      <c r="L21" s="36">
        <v>18</v>
      </c>
      <c r="M21" s="36"/>
      <c r="N21" s="2">
        <v>201.6553083241507</v>
      </c>
      <c r="O21" s="36">
        <v>12</v>
      </c>
      <c r="P21" s="36"/>
      <c r="Q21" s="2">
        <v>45.78060802239031</v>
      </c>
      <c r="R21" s="36">
        <v>23</v>
      </c>
      <c r="S21" s="36"/>
      <c r="T21" s="2">
        <v>656.0264617335292</v>
      </c>
      <c r="U21" s="36">
        <v>18</v>
      </c>
      <c r="V21" s="36"/>
      <c r="W21" s="2">
        <v>52.22084459829879</v>
      </c>
      <c r="X21" s="33">
        <v>8</v>
      </c>
      <c r="Y21" s="33"/>
      <c r="Z21" s="2">
        <v>48.98185805953778</v>
      </c>
      <c r="AA21" s="33">
        <v>16</v>
      </c>
      <c r="AB21" s="3"/>
      <c r="AC21" s="2">
        <v>461.4308748233878</v>
      </c>
      <c r="AD21" s="33">
        <v>10</v>
      </c>
      <c r="AE21" s="3"/>
      <c r="AF21" s="2">
        <v>501.1905857360695</v>
      </c>
      <c r="AG21" s="33">
        <v>17</v>
      </c>
      <c r="AH21" s="33"/>
      <c r="AI21" s="2">
        <v>159.20019346616897</v>
      </c>
      <c r="AJ21" s="3">
        <v>13</v>
      </c>
      <c r="AK21" s="3"/>
      <c r="AL21" s="2">
        <v>878.4128438719242</v>
      </c>
      <c r="AM21" s="3"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35</v>
      </c>
      <c r="B22" s="2">
        <f>+E22+H22+K22+N22+Q22+T22+W22+Z22+AC22+AF22+AI22+AL22</f>
        <v>7830.755632159425</v>
      </c>
      <c r="C22" s="36">
        <f t="shared" si="0"/>
        <v>7</v>
      </c>
      <c r="D22" s="36"/>
      <c r="E22" s="2">
        <v>239.39431990936646</v>
      </c>
      <c r="F22" s="36">
        <v>4</v>
      </c>
      <c r="G22" s="36"/>
      <c r="H22" s="2">
        <v>601.7002311155868</v>
      </c>
      <c r="I22" s="36">
        <v>6</v>
      </c>
      <c r="J22" s="36"/>
      <c r="K22" s="2">
        <v>3432.4707228414013</v>
      </c>
      <c r="L22" s="36">
        <v>9</v>
      </c>
      <c r="M22" s="36"/>
      <c r="N22" s="2">
        <v>156.2267050632789</v>
      </c>
      <c r="O22" s="36">
        <v>23</v>
      </c>
      <c r="P22" s="36"/>
      <c r="Q22" s="2">
        <v>155.6361448200401</v>
      </c>
      <c r="R22" s="36">
        <v>4</v>
      </c>
      <c r="S22" s="36"/>
      <c r="T22" s="2">
        <v>638.5426188064645</v>
      </c>
      <c r="U22" s="36">
        <v>20</v>
      </c>
      <c r="V22" s="36"/>
      <c r="W22" s="2">
        <v>63.227244294249225</v>
      </c>
      <c r="X22" s="33">
        <v>5</v>
      </c>
      <c r="Y22" s="3"/>
      <c r="Z22" s="2">
        <v>58.36042334395244</v>
      </c>
      <c r="AA22" s="33">
        <v>9</v>
      </c>
      <c r="AB22" s="33"/>
      <c r="AC22" s="2">
        <v>448.1960783554269</v>
      </c>
      <c r="AD22" s="33">
        <v>11</v>
      </c>
      <c r="AE22" s="33"/>
      <c r="AF22" s="2">
        <v>538.7560814540103</v>
      </c>
      <c r="AG22" s="33">
        <v>10</v>
      </c>
      <c r="AH22" s="33"/>
      <c r="AI22" s="2">
        <v>187.84892082151194</v>
      </c>
      <c r="AJ22" s="3">
        <v>6</v>
      </c>
      <c r="AK22" s="3"/>
      <c r="AL22" s="2">
        <v>1310.396141334134</v>
      </c>
      <c r="AM22" s="3">
        <v>7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6"/>
      <c r="D23" s="36"/>
      <c r="E23" s="2"/>
      <c r="F23" s="36"/>
      <c r="G23" s="36"/>
      <c r="H23" s="2"/>
      <c r="I23" s="36"/>
      <c r="J23" s="36"/>
      <c r="K23" s="2"/>
      <c r="L23" s="36"/>
      <c r="M23" s="36"/>
      <c r="N23" s="2"/>
      <c r="O23" s="36"/>
      <c r="P23" s="36"/>
      <c r="Q23" s="2"/>
      <c r="R23" s="36"/>
      <c r="S23" s="36"/>
      <c r="T23" s="2"/>
      <c r="U23" s="36"/>
      <c r="V23" s="36"/>
      <c r="W23" s="2"/>
      <c r="X23" s="33"/>
      <c r="Y23" s="3"/>
      <c r="Z23" s="2"/>
      <c r="AA23" s="33"/>
      <c r="AB23" s="33"/>
      <c r="AC23" s="2"/>
      <c r="AD23" s="33"/>
      <c r="AE23" s="33"/>
      <c r="AF23" s="2"/>
      <c r="AG23" s="33"/>
      <c r="AH23" s="33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36</v>
      </c>
      <c r="B24" s="2">
        <f>+E24+H24+K24+N24+Q24+T24+W24+Z24+AC24+AF24+AI24+AL24</f>
        <v>7073.090506326197</v>
      </c>
      <c r="C24" s="36">
        <f t="shared" si="0"/>
        <v>19</v>
      </c>
      <c r="D24" s="36"/>
      <c r="E24" s="2">
        <v>157.49565750615486</v>
      </c>
      <c r="F24" s="36">
        <v>21</v>
      </c>
      <c r="G24" s="36"/>
      <c r="H24" s="2">
        <v>550.8684380294139</v>
      </c>
      <c r="I24" s="36">
        <v>14</v>
      </c>
      <c r="J24" s="36"/>
      <c r="K24" s="2">
        <v>3336.3885285583287</v>
      </c>
      <c r="L24" s="36">
        <v>15</v>
      </c>
      <c r="M24" s="36"/>
      <c r="N24" s="2">
        <v>181.54858189647115</v>
      </c>
      <c r="O24" s="36">
        <v>18</v>
      </c>
      <c r="P24" s="36"/>
      <c r="Q24" s="2">
        <v>68.1260344860518</v>
      </c>
      <c r="R24" s="36">
        <v>19</v>
      </c>
      <c r="S24" s="36"/>
      <c r="T24" s="2">
        <v>575.1911757156639</v>
      </c>
      <c r="U24" s="36">
        <v>23</v>
      </c>
      <c r="V24" s="36"/>
      <c r="W24" s="2">
        <v>45.303521295266975</v>
      </c>
      <c r="X24" s="33">
        <v>13</v>
      </c>
      <c r="Y24" s="3"/>
      <c r="Z24" s="2">
        <v>85.60568737382123</v>
      </c>
      <c r="AA24" s="33">
        <v>2</v>
      </c>
      <c r="AB24" s="3"/>
      <c r="AC24" s="2">
        <v>284.6744277324142</v>
      </c>
      <c r="AD24" s="33">
        <v>21</v>
      </c>
      <c r="AE24" s="33"/>
      <c r="AF24" s="2">
        <v>500.93894765596883</v>
      </c>
      <c r="AG24" s="33">
        <v>18</v>
      </c>
      <c r="AH24" s="33"/>
      <c r="AI24" s="2">
        <v>196.14460295503886</v>
      </c>
      <c r="AJ24" s="3">
        <v>5</v>
      </c>
      <c r="AK24" s="3"/>
      <c r="AL24" s="2">
        <v>1090.8049031216017</v>
      </c>
      <c r="AM24" s="3">
        <v>17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37</v>
      </c>
      <c r="B25" s="2">
        <f>+E25+H25+K25+N25+Q25+T25+W25+Z25+AC25+AF25+AI25+AL25</f>
        <v>7522.007319612887</v>
      </c>
      <c r="C25" s="36">
        <f t="shared" si="0"/>
        <v>11</v>
      </c>
      <c r="D25" s="36"/>
      <c r="E25" s="2">
        <v>185.82847809220465</v>
      </c>
      <c r="F25" s="36">
        <v>14</v>
      </c>
      <c r="G25" s="36"/>
      <c r="H25" s="2">
        <v>430.1949610028992</v>
      </c>
      <c r="I25" s="36">
        <v>23</v>
      </c>
      <c r="J25" s="36"/>
      <c r="K25" s="2">
        <v>3436.8216587039065</v>
      </c>
      <c r="L25" s="36">
        <v>8</v>
      </c>
      <c r="M25" s="36"/>
      <c r="N25" s="2">
        <v>232.44689044060596</v>
      </c>
      <c r="O25" s="36">
        <v>4</v>
      </c>
      <c r="P25" s="36"/>
      <c r="Q25" s="2">
        <v>116.05612519906896</v>
      </c>
      <c r="R25" s="36">
        <v>8</v>
      </c>
      <c r="S25" s="36"/>
      <c r="T25" s="2">
        <v>584.2713851116828</v>
      </c>
      <c r="U25" s="36">
        <v>22</v>
      </c>
      <c r="V25" s="36"/>
      <c r="W25" s="2">
        <v>68.2061639919964</v>
      </c>
      <c r="X25" s="33">
        <v>4</v>
      </c>
      <c r="Y25" s="33"/>
      <c r="Z25" s="2">
        <v>56.332202213238595</v>
      </c>
      <c r="AA25" s="33">
        <v>10</v>
      </c>
      <c r="AB25" s="3"/>
      <c r="AC25" s="2">
        <v>582.4359794193311</v>
      </c>
      <c r="AD25" s="33">
        <v>2</v>
      </c>
      <c r="AE25" s="33"/>
      <c r="AF25" s="2">
        <v>487.19783372126255</v>
      </c>
      <c r="AG25" s="33">
        <v>20</v>
      </c>
      <c r="AH25" s="33"/>
      <c r="AI25" s="2">
        <v>148.49828902772674</v>
      </c>
      <c r="AJ25" s="3">
        <v>16</v>
      </c>
      <c r="AK25" s="3"/>
      <c r="AL25" s="2">
        <v>1193.7173526889624</v>
      </c>
      <c r="AM25" s="3">
        <v>11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38</v>
      </c>
      <c r="B26" s="2">
        <f>+E26+H26+K26+N26+Q26+T26+W26+Z26+AC26+AF26+AI26+AL26</f>
        <v>6934.229697021534</v>
      </c>
      <c r="C26" s="36">
        <f t="shared" si="0"/>
        <v>23</v>
      </c>
      <c r="D26" s="36"/>
      <c r="E26" s="2">
        <v>141.57417741839978</v>
      </c>
      <c r="F26" s="36">
        <v>22</v>
      </c>
      <c r="G26" s="36"/>
      <c r="H26" s="2">
        <v>458.1796903764039</v>
      </c>
      <c r="I26" s="36">
        <v>22</v>
      </c>
      <c r="J26" s="36"/>
      <c r="K26" s="2">
        <v>3228.914029646492</v>
      </c>
      <c r="L26" s="36">
        <v>17</v>
      </c>
      <c r="M26" s="36"/>
      <c r="N26" s="2">
        <v>170.1800969794264</v>
      </c>
      <c r="O26" s="36">
        <v>19</v>
      </c>
      <c r="P26" s="36"/>
      <c r="Q26" s="2">
        <v>59.006728556296096</v>
      </c>
      <c r="R26" s="36">
        <v>20</v>
      </c>
      <c r="S26" s="36"/>
      <c r="T26" s="2">
        <v>626.510573652387</v>
      </c>
      <c r="U26" s="36">
        <v>21</v>
      </c>
      <c r="V26" s="36"/>
      <c r="W26" s="2">
        <v>28.550691817278654</v>
      </c>
      <c r="X26" s="33">
        <v>23</v>
      </c>
      <c r="Y26" s="33"/>
      <c r="Z26" s="2">
        <v>49.46040041844583</v>
      </c>
      <c r="AA26" s="33">
        <v>15</v>
      </c>
      <c r="AB26" s="3"/>
      <c r="AC26" s="2">
        <v>405.90873722786216</v>
      </c>
      <c r="AD26" s="33">
        <v>16</v>
      </c>
      <c r="AE26" s="3"/>
      <c r="AF26" s="2">
        <v>458.78370061385215</v>
      </c>
      <c r="AG26" s="33">
        <v>22</v>
      </c>
      <c r="AH26" s="33"/>
      <c r="AI26" s="2">
        <v>178.86237579856703</v>
      </c>
      <c r="AJ26" s="3">
        <v>8</v>
      </c>
      <c r="AK26" s="3"/>
      <c r="AL26" s="2">
        <v>1128.298494516123</v>
      </c>
      <c r="AM26" s="3">
        <v>14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39</v>
      </c>
      <c r="B27" s="2">
        <f>+E27+H27+K27+N27+Q27+T27+W27+Z27+AC27+AF27+AI27+AL27</f>
        <v>8539.098291674403</v>
      </c>
      <c r="C27" s="36">
        <f t="shared" si="0"/>
        <v>5</v>
      </c>
      <c r="D27" s="36"/>
      <c r="E27" s="2">
        <v>212.90146821713276</v>
      </c>
      <c r="F27" s="36">
        <v>6</v>
      </c>
      <c r="G27" s="36"/>
      <c r="H27" s="2">
        <v>618.028935432876</v>
      </c>
      <c r="I27" s="36">
        <v>5</v>
      </c>
      <c r="J27" s="36"/>
      <c r="K27" s="2">
        <v>3822.7775398446165</v>
      </c>
      <c r="L27" s="36">
        <v>4</v>
      </c>
      <c r="M27" s="36"/>
      <c r="N27" s="2">
        <v>190.4821891051065</v>
      </c>
      <c r="O27" s="36">
        <v>17</v>
      </c>
      <c r="P27" s="36"/>
      <c r="Q27" s="2">
        <v>34.37286954369265</v>
      </c>
      <c r="R27" s="36">
        <v>24</v>
      </c>
      <c r="S27" s="36"/>
      <c r="T27" s="2">
        <v>1012.136219135542</v>
      </c>
      <c r="U27" s="36">
        <v>2</v>
      </c>
      <c r="V27" s="36"/>
      <c r="W27" s="2">
        <v>36.077857026323045</v>
      </c>
      <c r="X27" s="33">
        <v>19</v>
      </c>
      <c r="Y27" s="3"/>
      <c r="Z27" s="2">
        <v>58.84784099283837</v>
      </c>
      <c r="AA27" s="33">
        <v>8</v>
      </c>
      <c r="AB27" s="3"/>
      <c r="AC27" s="2">
        <v>430.3255922544205</v>
      </c>
      <c r="AD27" s="33">
        <v>13</v>
      </c>
      <c r="AE27" s="33"/>
      <c r="AF27" s="2">
        <v>507.82140273300587</v>
      </c>
      <c r="AG27" s="33">
        <v>16</v>
      </c>
      <c r="AH27" s="33"/>
      <c r="AI27" s="2">
        <v>229.4645896271793</v>
      </c>
      <c r="AJ27" s="3">
        <v>2</v>
      </c>
      <c r="AK27" s="3"/>
      <c r="AL27" s="2">
        <v>1385.8617877616691</v>
      </c>
      <c r="AM27" s="3">
        <v>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40</v>
      </c>
      <c r="B28" s="2">
        <f>+E28+H28+K28+N28+Q28+T28+W28+Z28+AC28+AF28+AI28+AL28</f>
        <v>8998.843025331373</v>
      </c>
      <c r="C28" s="36">
        <f t="shared" si="0"/>
        <v>2</v>
      </c>
      <c r="D28" s="36"/>
      <c r="E28" s="2">
        <v>343.99156904146304</v>
      </c>
      <c r="F28" s="36">
        <v>2</v>
      </c>
      <c r="G28" s="36"/>
      <c r="H28" s="2">
        <v>738.9830416013033</v>
      </c>
      <c r="I28" s="36">
        <v>1</v>
      </c>
      <c r="J28" s="36"/>
      <c r="K28" s="2">
        <v>4032.6536406278437</v>
      </c>
      <c r="L28" s="36">
        <v>3</v>
      </c>
      <c r="M28" s="36"/>
      <c r="N28" s="2">
        <v>227.72300195961895</v>
      </c>
      <c r="O28" s="36">
        <v>5</v>
      </c>
      <c r="P28" s="36"/>
      <c r="Q28" s="2">
        <v>168.9347256295633</v>
      </c>
      <c r="R28" s="36">
        <v>2</v>
      </c>
      <c r="S28" s="36"/>
      <c r="T28" s="2">
        <v>760.7693263019925</v>
      </c>
      <c r="U28" s="36">
        <v>11</v>
      </c>
      <c r="V28" s="36"/>
      <c r="W28" s="2">
        <v>79.90981581793301</v>
      </c>
      <c r="X28" s="33">
        <v>3</v>
      </c>
      <c r="Y28" s="33"/>
      <c r="Z28" s="2">
        <v>11.042406885153053</v>
      </c>
      <c r="AA28" s="33">
        <v>19</v>
      </c>
      <c r="AB28" s="3"/>
      <c r="AC28" s="2">
        <v>527.1041152142658</v>
      </c>
      <c r="AD28" s="33">
        <v>4</v>
      </c>
      <c r="AE28" s="3"/>
      <c r="AF28" s="2">
        <v>610.5118236989065</v>
      </c>
      <c r="AG28" s="33">
        <v>1</v>
      </c>
      <c r="AH28" s="33"/>
      <c r="AI28" s="2">
        <v>202.1267450490431</v>
      </c>
      <c r="AJ28" s="3">
        <v>3</v>
      </c>
      <c r="AK28" s="3"/>
      <c r="AL28" s="2">
        <v>1295.0928135042843</v>
      </c>
      <c r="AM28" s="3">
        <v>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6"/>
      <c r="D29" s="36"/>
      <c r="E29" s="2"/>
      <c r="F29" s="36"/>
      <c r="G29" s="36"/>
      <c r="H29" s="2"/>
      <c r="I29" s="36"/>
      <c r="J29" s="36"/>
      <c r="K29" s="2"/>
      <c r="L29" s="36"/>
      <c r="M29" s="36"/>
      <c r="N29" s="2"/>
      <c r="O29" s="36"/>
      <c r="P29" s="36"/>
      <c r="Q29" s="2"/>
      <c r="R29" s="36"/>
      <c r="S29" s="36"/>
      <c r="T29" s="2"/>
      <c r="U29" s="36"/>
      <c r="V29" s="36"/>
      <c r="W29" s="2"/>
      <c r="X29" s="33"/>
      <c r="Y29" s="33"/>
      <c r="Z29" s="2"/>
      <c r="AA29" s="33"/>
      <c r="AB29" s="3"/>
      <c r="AC29" s="2"/>
      <c r="AD29" s="33"/>
      <c r="AE29" s="3"/>
      <c r="AF29" s="2"/>
      <c r="AG29" s="33"/>
      <c r="AH29" s="33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5" t="s">
        <v>117</v>
      </c>
      <c r="B30" s="2">
        <f>+E30+H30+K30+N30+Q30+T30+W30+Z30+AC30+AF30+AI30+AL30</f>
        <v>9371.250018370232</v>
      </c>
      <c r="C30" s="36">
        <f t="shared" si="0"/>
        <v>1</v>
      </c>
      <c r="D30" s="36"/>
      <c r="E30" s="2">
        <v>211.1335086945437</v>
      </c>
      <c r="F30" s="36">
        <v>7</v>
      </c>
      <c r="G30" s="36"/>
      <c r="H30" s="2">
        <v>649.2154259471291</v>
      </c>
      <c r="I30" s="36">
        <v>4</v>
      </c>
      <c r="J30" s="36"/>
      <c r="K30" s="2">
        <v>4495.214726239958</v>
      </c>
      <c r="L30" s="36">
        <v>1</v>
      </c>
      <c r="M30" s="36"/>
      <c r="N30" s="2">
        <v>193.43928643703987</v>
      </c>
      <c r="O30" s="36">
        <v>16</v>
      </c>
      <c r="P30" s="36"/>
      <c r="Q30" s="2">
        <v>96.15530487834795</v>
      </c>
      <c r="R30" s="36">
        <v>13</v>
      </c>
      <c r="S30" s="36"/>
      <c r="T30" s="2">
        <v>985.2478332726165</v>
      </c>
      <c r="U30" s="36">
        <v>3</v>
      </c>
      <c r="V30" s="36"/>
      <c r="W30" s="2">
        <v>43.83442956526757</v>
      </c>
      <c r="X30" s="33">
        <v>14</v>
      </c>
      <c r="Y30" s="33"/>
      <c r="Z30" s="2">
        <v>0.2800619661620887</v>
      </c>
      <c r="AA30" s="33">
        <v>21</v>
      </c>
      <c r="AB30" s="3"/>
      <c r="AC30" s="2">
        <v>386.0722505990415</v>
      </c>
      <c r="AD30" s="33">
        <v>18</v>
      </c>
      <c r="AE30" s="3"/>
      <c r="AF30" s="2">
        <v>548.3388407411567</v>
      </c>
      <c r="AG30" s="33">
        <v>7</v>
      </c>
      <c r="AH30" s="33"/>
      <c r="AI30" s="2">
        <v>180.18293824433005</v>
      </c>
      <c r="AJ30" s="3">
        <v>7</v>
      </c>
      <c r="AK30" s="3"/>
      <c r="AL30" s="2">
        <v>1582.1354117846377</v>
      </c>
      <c r="AM30" s="3"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42</v>
      </c>
      <c r="B31" s="2">
        <f>+E31+H31+K31+N31+Q31+T31+W31+Z31+AC31+AF31+AI31+AL31</f>
        <v>7337.388475829344</v>
      </c>
      <c r="C31" s="36">
        <f t="shared" si="0"/>
        <v>16</v>
      </c>
      <c r="D31" s="36"/>
      <c r="E31" s="2">
        <v>195.57952465476598</v>
      </c>
      <c r="F31" s="36">
        <v>12</v>
      </c>
      <c r="G31" s="36"/>
      <c r="H31" s="2">
        <v>526.2675572810272</v>
      </c>
      <c r="I31" s="36">
        <v>16</v>
      </c>
      <c r="J31" s="36"/>
      <c r="K31" s="2">
        <v>3162.2187604330907</v>
      </c>
      <c r="L31" s="36">
        <v>21</v>
      </c>
      <c r="M31" s="36"/>
      <c r="N31" s="2">
        <v>195.05791668688443</v>
      </c>
      <c r="O31" s="36">
        <v>15</v>
      </c>
      <c r="P31" s="36"/>
      <c r="Q31" s="2">
        <v>107.31675269540322</v>
      </c>
      <c r="R31" s="36">
        <v>11</v>
      </c>
      <c r="S31" s="36"/>
      <c r="T31" s="2">
        <v>761.8656040084754</v>
      </c>
      <c r="U31" s="36">
        <v>10</v>
      </c>
      <c r="V31" s="36"/>
      <c r="W31" s="2">
        <v>49.29582725050511</v>
      </c>
      <c r="X31" s="33">
        <v>10</v>
      </c>
      <c r="Y31" s="33"/>
      <c r="Z31" s="2">
        <v>56.077319898159544</v>
      </c>
      <c r="AA31" s="33">
        <v>11</v>
      </c>
      <c r="AB31" s="33"/>
      <c r="AC31" s="2">
        <v>474.87382147652556</v>
      </c>
      <c r="AD31" s="33">
        <v>8</v>
      </c>
      <c r="AE31" s="33"/>
      <c r="AF31" s="2">
        <v>491.914003946529</v>
      </c>
      <c r="AG31" s="33">
        <v>19</v>
      </c>
      <c r="AH31" s="33"/>
      <c r="AI31" s="2">
        <v>170.6421355922781</v>
      </c>
      <c r="AJ31" s="3">
        <v>10</v>
      </c>
      <c r="AK31" s="3"/>
      <c r="AL31" s="2">
        <v>1146.2792519057</v>
      </c>
      <c r="AM31" s="3">
        <v>13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43</v>
      </c>
      <c r="B32" s="2">
        <f>+E32+H32+K32+N32+Q32+T32+W32+Z32+AC32+AF32+AI32+AL32</f>
        <v>7530.871130365542</v>
      </c>
      <c r="C32" s="36">
        <f t="shared" si="0"/>
        <v>10</v>
      </c>
      <c r="D32" s="36"/>
      <c r="E32" s="2">
        <v>190.4088750842606</v>
      </c>
      <c r="F32" s="36">
        <v>13</v>
      </c>
      <c r="G32" s="36"/>
      <c r="H32" s="2">
        <v>502.54900494999345</v>
      </c>
      <c r="I32" s="36">
        <v>20</v>
      </c>
      <c r="J32" s="36"/>
      <c r="K32" s="2">
        <v>3406.579721050817</v>
      </c>
      <c r="L32" s="36">
        <v>10</v>
      </c>
      <c r="M32" s="36"/>
      <c r="N32" s="2">
        <v>280.0486359205575</v>
      </c>
      <c r="O32" s="36">
        <v>2</v>
      </c>
      <c r="P32" s="36"/>
      <c r="Q32" s="2">
        <v>108.91759012979766</v>
      </c>
      <c r="R32" s="36">
        <v>10</v>
      </c>
      <c r="S32" s="36"/>
      <c r="T32" s="2">
        <v>691.947552132779</v>
      </c>
      <c r="U32" s="36">
        <v>15</v>
      </c>
      <c r="V32" s="36"/>
      <c r="W32" s="2">
        <v>39.77095180076241</v>
      </c>
      <c r="X32" s="33">
        <v>16</v>
      </c>
      <c r="Y32" s="3"/>
      <c r="Z32" s="2">
        <v>60.18741431019223</v>
      </c>
      <c r="AA32" s="33">
        <v>6</v>
      </c>
      <c r="AB32" s="33"/>
      <c r="AC32" s="2">
        <v>512.7553789443393</v>
      </c>
      <c r="AD32" s="33">
        <v>6</v>
      </c>
      <c r="AE32" s="33"/>
      <c r="AF32" s="2">
        <v>555.7331578032827</v>
      </c>
      <c r="AG32" s="33">
        <v>5</v>
      </c>
      <c r="AH32" s="33"/>
      <c r="AI32" s="2">
        <v>158.2224949169839</v>
      </c>
      <c r="AJ32" s="3">
        <v>14</v>
      </c>
      <c r="AK32" s="3"/>
      <c r="AL32" s="2">
        <v>1023.7503533217747</v>
      </c>
      <c r="AM32" s="3">
        <v>23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44</v>
      </c>
      <c r="B33" s="2">
        <f>+E33+H33+K33+N33+Q33+T33+W33+Z33+AC33+AF33+AI33+AL33</f>
        <v>7465.2091511878425</v>
      </c>
      <c r="C33" s="36">
        <f t="shared" si="0"/>
        <v>14</v>
      </c>
      <c r="D33" s="36"/>
      <c r="E33" s="2">
        <v>204.24409045947093</v>
      </c>
      <c r="F33" s="36">
        <v>11</v>
      </c>
      <c r="G33" s="36"/>
      <c r="H33" s="2">
        <v>572.942625965401</v>
      </c>
      <c r="I33" s="36">
        <v>13</v>
      </c>
      <c r="J33" s="36"/>
      <c r="K33" s="2">
        <v>3189.0218014106476</v>
      </c>
      <c r="L33" s="36">
        <v>19</v>
      </c>
      <c r="M33" s="36"/>
      <c r="N33" s="2">
        <v>196.61462103698744</v>
      </c>
      <c r="O33" s="36">
        <v>14</v>
      </c>
      <c r="P33" s="36"/>
      <c r="Q33" s="2">
        <v>123.87771759144006</v>
      </c>
      <c r="R33" s="36">
        <v>5</v>
      </c>
      <c r="S33" s="36"/>
      <c r="T33" s="2">
        <v>788.1330677331064</v>
      </c>
      <c r="U33" s="36">
        <v>8</v>
      </c>
      <c r="V33" s="36"/>
      <c r="W33" s="2">
        <v>50.955046560203996</v>
      </c>
      <c r="X33" s="33">
        <v>9</v>
      </c>
      <c r="Y33" s="33"/>
      <c r="Z33" s="2">
        <v>53.82974600929129</v>
      </c>
      <c r="AA33" s="33">
        <v>12</v>
      </c>
      <c r="AB33" s="3"/>
      <c r="AC33" s="2">
        <v>513.7458701244932</v>
      </c>
      <c r="AD33" s="33">
        <v>5</v>
      </c>
      <c r="AE33" s="33"/>
      <c r="AF33" s="2">
        <v>535.2266630872011</v>
      </c>
      <c r="AG33" s="33">
        <v>11</v>
      </c>
      <c r="AH33" s="33"/>
      <c r="AI33" s="2">
        <v>166.3158234388551</v>
      </c>
      <c r="AJ33" s="3">
        <v>12</v>
      </c>
      <c r="AK33" s="3"/>
      <c r="AL33" s="2">
        <v>1070.3020777707447</v>
      </c>
      <c r="AM33" s="3">
        <v>20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45</v>
      </c>
      <c r="B34" s="2">
        <f>+E34+H34+K34+N34+Q34+T34+W34+Z34+AC34+AF34+AI34+AL34</f>
        <v>8516.240423065497</v>
      </c>
      <c r="C34" s="36">
        <f t="shared" si="0"/>
        <v>6</v>
      </c>
      <c r="D34" s="36"/>
      <c r="E34" s="2">
        <v>243.00934997569468</v>
      </c>
      <c r="F34" s="36">
        <v>3</v>
      </c>
      <c r="G34" s="36"/>
      <c r="H34" s="2">
        <v>687.5609224167674</v>
      </c>
      <c r="I34" s="36">
        <v>3</v>
      </c>
      <c r="J34" s="36"/>
      <c r="K34" s="2">
        <v>3692.166287136867</v>
      </c>
      <c r="L34" s="36">
        <v>5</v>
      </c>
      <c r="M34" s="36"/>
      <c r="N34" s="2">
        <v>297.74886840645246</v>
      </c>
      <c r="O34" s="36">
        <v>1</v>
      </c>
      <c r="P34" s="36"/>
      <c r="Q34" s="2">
        <v>167.5243448406563</v>
      </c>
      <c r="R34" s="36">
        <v>3</v>
      </c>
      <c r="S34" s="36"/>
      <c r="T34" s="2">
        <v>713.1923702831</v>
      </c>
      <c r="U34" s="36">
        <v>14</v>
      </c>
      <c r="V34" s="36"/>
      <c r="W34" s="2">
        <v>29.151615857239737</v>
      </c>
      <c r="X34" s="33">
        <v>22</v>
      </c>
      <c r="Y34" s="3"/>
      <c r="Z34" s="2">
        <v>82.25296065248585</v>
      </c>
      <c r="AA34" s="33">
        <v>3</v>
      </c>
      <c r="AB34" s="33"/>
      <c r="AC34" s="2">
        <v>624.4353034263919</v>
      </c>
      <c r="AD34" s="33">
        <v>1</v>
      </c>
      <c r="AE34" s="3"/>
      <c r="AF34" s="2">
        <v>564.7828575512377</v>
      </c>
      <c r="AG34" s="33">
        <v>4</v>
      </c>
      <c r="AH34" s="33"/>
      <c r="AI34" s="2">
        <v>343.92256476105274</v>
      </c>
      <c r="AJ34" s="3">
        <v>1</v>
      </c>
      <c r="AK34" s="3"/>
      <c r="AL34" s="2">
        <v>1070.4929777575508</v>
      </c>
      <c r="AM34" s="3">
        <v>19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6"/>
      <c r="F35" s="36"/>
      <c r="I35" s="36"/>
      <c r="L35" s="36"/>
      <c r="O35" s="36"/>
      <c r="R35" s="36"/>
      <c r="U35" s="36"/>
      <c r="X35" s="33"/>
      <c r="AA35" s="33"/>
      <c r="AD35" s="33"/>
      <c r="AG35" s="33"/>
      <c r="AJ35" s="3"/>
      <c r="AM35" s="3"/>
    </row>
    <row r="36" spans="1:52" ht="12.75">
      <c r="A36" s="3" t="s">
        <v>46</v>
      </c>
      <c r="B36" s="2">
        <f>+E36+H36+K36+N36+Q36+T36+W36+Z36+AC36+AF36+AI36+AL36</f>
        <v>7493.7324594244</v>
      </c>
      <c r="C36" s="36">
        <f t="shared" si="0"/>
        <v>13</v>
      </c>
      <c r="D36" s="36"/>
      <c r="E36" s="2">
        <v>207.64106947759404</v>
      </c>
      <c r="F36" s="36">
        <v>9</v>
      </c>
      <c r="G36" s="36"/>
      <c r="H36" s="2">
        <v>578.5497986824444</v>
      </c>
      <c r="I36" s="36">
        <v>12</v>
      </c>
      <c r="J36" s="36"/>
      <c r="K36" s="2">
        <v>3603.1449096552474</v>
      </c>
      <c r="L36" s="36">
        <v>6</v>
      </c>
      <c r="M36" s="36"/>
      <c r="N36" s="2">
        <v>204.66627575980212</v>
      </c>
      <c r="O36" s="36">
        <v>8</v>
      </c>
      <c r="P36" s="36"/>
      <c r="Q36" s="2">
        <v>72.33126014304453</v>
      </c>
      <c r="R36" s="36">
        <v>18</v>
      </c>
      <c r="S36" s="36"/>
      <c r="T36" s="2">
        <v>661.1752408675975</v>
      </c>
      <c r="U36" s="36">
        <v>16</v>
      </c>
      <c r="V36" s="36"/>
      <c r="W36" s="2">
        <v>33.12642368430267</v>
      </c>
      <c r="X36" s="33">
        <v>20</v>
      </c>
      <c r="Y36" s="33"/>
      <c r="Z36" s="2">
        <v>0</v>
      </c>
      <c r="AA36" s="33">
        <v>23</v>
      </c>
      <c r="AB36" s="33"/>
      <c r="AC36" s="2">
        <v>280.98885664160724</v>
      </c>
      <c r="AD36" s="33">
        <v>22</v>
      </c>
      <c r="AE36" s="33"/>
      <c r="AF36" s="2">
        <v>530.8999102066718</v>
      </c>
      <c r="AG36" s="33">
        <v>13</v>
      </c>
      <c r="AH36" s="33"/>
      <c r="AI36" s="2">
        <v>121.67393241786877</v>
      </c>
      <c r="AJ36" s="3">
        <v>21</v>
      </c>
      <c r="AK36" s="3"/>
      <c r="AL36" s="2">
        <v>1199.5347818882187</v>
      </c>
      <c r="AM36" s="3">
        <v>10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47</v>
      </c>
      <c r="B37" s="2">
        <f>+E37+H37+K37+N37+Q37+T37+W37+Z37+AC37+AF37+AI37+AL37</f>
        <v>7181.505203384011</v>
      </c>
      <c r="C37" s="36">
        <f t="shared" si="0"/>
        <v>18</v>
      </c>
      <c r="D37" s="36"/>
      <c r="E37" s="2">
        <v>177.00234768598222</v>
      </c>
      <c r="F37" s="36">
        <v>17</v>
      </c>
      <c r="G37" s="36"/>
      <c r="H37" s="2">
        <v>585.3532869087187</v>
      </c>
      <c r="I37" s="36">
        <v>9</v>
      </c>
      <c r="J37" s="36"/>
      <c r="K37" s="2">
        <v>3355.967533935384</v>
      </c>
      <c r="L37" s="36">
        <v>13</v>
      </c>
      <c r="M37" s="36"/>
      <c r="N37" s="2">
        <v>203.12490678854942</v>
      </c>
      <c r="O37" s="36">
        <v>9</v>
      </c>
      <c r="P37" s="36"/>
      <c r="Q37" s="2">
        <v>96.05641114502802</v>
      </c>
      <c r="R37" s="36">
        <v>14</v>
      </c>
      <c r="S37" s="36"/>
      <c r="T37" s="2">
        <v>657.640478327081</v>
      </c>
      <c r="U37" s="36">
        <v>17</v>
      </c>
      <c r="V37" s="36"/>
      <c r="W37" s="2">
        <v>38.14022255832462</v>
      </c>
      <c r="X37" s="33">
        <v>18</v>
      </c>
      <c r="Y37" s="33"/>
      <c r="Z37" s="2">
        <v>5.680848492697634</v>
      </c>
      <c r="AA37" s="33">
        <v>20</v>
      </c>
      <c r="AB37" s="33"/>
      <c r="AC37" s="2">
        <v>265.95372718143483</v>
      </c>
      <c r="AD37" s="33">
        <v>24</v>
      </c>
      <c r="AE37" s="33"/>
      <c r="AF37" s="2">
        <v>513.7073360109702</v>
      </c>
      <c r="AG37" s="33">
        <v>14</v>
      </c>
      <c r="AH37" s="33"/>
      <c r="AI37" s="2">
        <v>156.5964179512431</v>
      </c>
      <c r="AJ37" s="3">
        <v>15</v>
      </c>
      <c r="AK37" s="3"/>
      <c r="AL37" s="2">
        <v>1126.2816863985981</v>
      </c>
      <c r="AM37" s="3">
        <v>15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48</v>
      </c>
      <c r="B38" s="2">
        <f>+E38+H38+K38+N38+Q38+T38+W38+Z38+AC38+AF38+AI38+AL38</f>
        <v>7512.192933273784</v>
      </c>
      <c r="C38" s="36">
        <f t="shared" si="0"/>
        <v>12</v>
      </c>
      <c r="D38" s="36"/>
      <c r="E38" s="2">
        <v>172.679915724766</v>
      </c>
      <c r="F38" s="36">
        <v>18</v>
      </c>
      <c r="G38" s="36"/>
      <c r="H38" s="2">
        <v>579.8172687509527</v>
      </c>
      <c r="I38" s="36">
        <v>11</v>
      </c>
      <c r="J38" s="36"/>
      <c r="K38" s="2">
        <v>3502.7063530648647</v>
      </c>
      <c r="L38" s="36">
        <v>7</v>
      </c>
      <c r="M38" s="36"/>
      <c r="N38" s="2">
        <v>202.62363211102982</v>
      </c>
      <c r="O38" s="36">
        <v>11</v>
      </c>
      <c r="P38" s="36"/>
      <c r="Q38" s="2">
        <v>92.10327143257999</v>
      </c>
      <c r="R38" s="36">
        <v>15</v>
      </c>
      <c r="S38" s="36"/>
      <c r="T38" s="2">
        <v>748.3146948220316</v>
      </c>
      <c r="U38" s="36">
        <v>12</v>
      </c>
      <c r="V38" s="36"/>
      <c r="W38" s="2">
        <v>47.94857187048984</v>
      </c>
      <c r="X38" s="33">
        <v>11</v>
      </c>
      <c r="Y38" s="3"/>
      <c r="Z38" s="2">
        <v>58.95780834308566</v>
      </c>
      <c r="AA38" s="33">
        <v>7</v>
      </c>
      <c r="AB38" s="33"/>
      <c r="AC38" s="2">
        <v>381.52753453418353</v>
      </c>
      <c r="AD38" s="33">
        <v>19</v>
      </c>
      <c r="AE38" s="3"/>
      <c r="AF38" s="2">
        <v>421.3620189599741</v>
      </c>
      <c r="AG38" s="33">
        <v>23</v>
      </c>
      <c r="AH38" s="33"/>
      <c r="AI38" s="2">
        <v>128.37303615842492</v>
      </c>
      <c r="AJ38" s="3">
        <v>19</v>
      </c>
      <c r="AK38" s="3"/>
      <c r="AL38" s="2">
        <v>1175.7788275014002</v>
      </c>
      <c r="AM38" s="3">
        <v>12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49</v>
      </c>
      <c r="B39" s="9">
        <f>+E39+H39+K39+N39+Q39+T39+W39+Z39+AC39+AF39+AI39+AL39</f>
        <v>8936.600868540914</v>
      </c>
      <c r="C39" s="37">
        <f t="shared" si="0"/>
        <v>3</v>
      </c>
      <c r="D39" s="37"/>
      <c r="E39" s="9">
        <v>179.00158159258677</v>
      </c>
      <c r="F39" s="37">
        <v>16</v>
      </c>
      <c r="G39" s="37"/>
      <c r="H39" s="9">
        <v>714.4440584262604</v>
      </c>
      <c r="I39" s="37">
        <v>2</v>
      </c>
      <c r="J39" s="37"/>
      <c r="K39" s="9">
        <v>4191.631765352599</v>
      </c>
      <c r="L39" s="37">
        <v>2</v>
      </c>
      <c r="M39" s="37"/>
      <c r="N39" s="9">
        <v>271.254810742893</v>
      </c>
      <c r="O39" s="37">
        <v>3</v>
      </c>
      <c r="P39" s="37"/>
      <c r="Q39" s="9">
        <v>116.56236217999059</v>
      </c>
      <c r="R39" s="37">
        <v>7</v>
      </c>
      <c r="S39" s="37"/>
      <c r="T39" s="9">
        <v>812.3329700015705</v>
      </c>
      <c r="U39" s="37">
        <v>6</v>
      </c>
      <c r="V39" s="37"/>
      <c r="W39" s="9">
        <v>19.895285063609236</v>
      </c>
      <c r="X39" s="34">
        <v>24</v>
      </c>
      <c r="Y39" s="8"/>
      <c r="Z39" s="9">
        <v>79.53550965918015</v>
      </c>
      <c r="AA39" s="34">
        <v>4</v>
      </c>
      <c r="AB39" s="34"/>
      <c r="AC39" s="9">
        <v>531.6513083084656</v>
      </c>
      <c r="AD39" s="34">
        <v>3</v>
      </c>
      <c r="AE39" s="34"/>
      <c r="AF39" s="9">
        <v>575.0581419820952</v>
      </c>
      <c r="AG39" s="34">
        <v>2</v>
      </c>
      <c r="AH39" s="34"/>
      <c r="AI39" s="9">
        <v>107.00811371132401</v>
      </c>
      <c r="AJ39" s="8">
        <v>23</v>
      </c>
      <c r="AK39" s="8"/>
      <c r="AL39" s="9">
        <v>1338.2249615203393</v>
      </c>
      <c r="AM39" s="8"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78</v>
      </c>
      <c r="B40" s="2"/>
      <c r="C40" s="36"/>
      <c r="D40" s="36"/>
      <c r="E40" s="2"/>
      <c r="F40" s="36"/>
      <c r="G40" s="36"/>
      <c r="H40" s="2"/>
      <c r="I40" s="36"/>
      <c r="J40" s="36"/>
      <c r="K40" s="2"/>
      <c r="L40" s="36"/>
      <c r="M40" s="3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3"/>
      <c r="AH40" s="33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80</v>
      </c>
      <c r="F41" s="38"/>
      <c r="G41" s="38"/>
      <c r="I41" s="38"/>
      <c r="J41" s="38"/>
      <c r="AG41" s="35"/>
      <c r="AH41" s="35"/>
    </row>
    <row r="42" spans="6:34" ht="12.75">
      <c r="F42" s="38"/>
      <c r="G42" s="38"/>
      <c r="I42" s="38"/>
      <c r="J42" s="38"/>
      <c r="AG42" s="35"/>
      <c r="AH42" s="35"/>
    </row>
    <row r="43" spans="6:34" ht="12.75">
      <c r="F43" s="38"/>
      <c r="G43" s="38"/>
      <c r="I43" s="38"/>
      <c r="J43" s="38"/>
      <c r="AG43" s="35"/>
      <c r="AH43" s="35"/>
    </row>
    <row r="44" spans="6:34" ht="12.75">
      <c r="F44" s="38"/>
      <c r="G44" s="38"/>
      <c r="AG44" s="35"/>
      <c r="AH44" s="35"/>
    </row>
    <row r="45" spans="6:34" ht="12.75">
      <c r="F45" s="38"/>
      <c r="G45" s="38"/>
      <c r="AG45" s="35"/>
      <c r="AH45" s="35"/>
    </row>
    <row r="46" spans="6:34" ht="12.75">
      <c r="F46" s="38"/>
      <c r="G46" s="38"/>
      <c r="H46" s="32"/>
      <c r="AG46" s="35"/>
      <c r="AH46" s="35"/>
    </row>
    <row r="47" spans="33:34" ht="12.75">
      <c r="AG47" s="35"/>
      <c r="AH47" s="35"/>
    </row>
    <row r="48" spans="33:34" ht="12.75">
      <c r="AG48" s="35"/>
      <c r="AH48" s="35"/>
    </row>
    <row r="49" spans="33:34" ht="12.75">
      <c r="AG49" s="35"/>
      <c r="AH49" s="35"/>
    </row>
    <row r="50" spans="33:34" ht="12.75">
      <c r="AG50" s="35"/>
      <c r="AH50" s="35"/>
    </row>
    <row r="51" spans="33:34" ht="12.75">
      <c r="AG51" s="35"/>
      <c r="AH51" s="35"/>
    </row>
    <row r="52" spans="33:34" ht="12.75">
      <c r="AG52" s="35"/>
      <c r="AH52" s="35"/>
    </row>
    <row r="53" spans="33:34" ht="12.75">
      <c r="AG53" s="35"/>
      <c r="AH53" s="35"/>
    </row>
    <row r="54" spans="33:34" ht="12.75">
      <c r="AG54" s="35"/>
      <c r="AH54" s="35"/>
    </row>
    <row r="55" spans="33:34" ht="12.75">
      <c r="AG55" s="35"/>
      <c r="AH55" s="35"/>
    </row>
    <row r="56" spans="33:34" ht="12.75">
      <c r="AG56" s="35"/>
      <c r="AH56" s="35"/>
    </row>
    <row r="57" spans="33:34" ht="12.75">
      <c r="AG57" s="35"/>
      <c r="AH57" s="35"/>
    </row>
    <row r="58" spans="33:34" ht="12.75">
      <c r="AG58" s="35"/>
      <c r="AH58" s="35"/>
    </row>
    <row r="59" spans="33:34" ht="12.75">
      <c r="AG59" s="35"/>
      <c r="AH59" s="35"/>
    </row>
    <row r="60" spans="33:34" ht="12.75">
      <c r="AG60" s="35"/>
      <c r="AH60" s="35"/>
    </row>
    <row r="61" spans="33:34" ht="12.75">
      <c r="AG61" s="35"/>
      <c r="AH61" s="35"/>
    </row>
    <row r="62" spans="33:34" ht="12.75">
      <c r="AG62" s="35"/>
      <c r="AH62" s="35"/>
    </row>
    <row r="63" spans="33:34" ht="12.75">
      <c r="AG63" s="35"/>
      <c r="AH63" s="35"/>
    </row>
    <row r="64" spans="33:34" ht="12.75">
      <c r="AG64" s="35"/>
      <c r="AH64" s="35"/>
    </row>
    <row r="65" spans="33:34" ht="12.75">
      <c r="AG65" s="35"/>
      <c r="AH65" s="35"/>
    </row>
    <row r="66" spans="33:34" ht="12.75">
      <c r="AG66" s="35"/>
      <c r="AH66" s="35"/>
    </row>
    <row r="67" spans="33:34" ht="12.75">
      <c r="AG67" s="35"/>
      <c r="AH67" s="35"/>
    </row>
    <row r="68" spans="33:34" ht="12.75">
      <c r="AG68" s="35"/>
      <c r="AH68" s="35"/>
    </row>
    <row r="69" spans="33:34" ht="12.75">
      <c r="AG69" s="35"/>
      <c r="AH69" s="35"/>
    </row>
    <row r="70" spans="33:34" ht="12.75">
      <c r="AG70" s="35"/>
      <c r="AH70" s="35"/>
    </row>
    <row r="71" spans="33:34" ht="12.75">
      <c r="AG71" s="35"/>
      <c r="AH71" s="35"/>
    </row>
    <row r="72" spans="33:34" ht="12.75">
      <c r="AG72" s="35"/>
      <c r="AH72" s="35"/>
    </row>
    <row r="73" spans="33:34" ht="12.75">
      <c r="AG73" s="35"/>
      <c r="AH73" s="35"/>
    </row>
    <row r="74" spans="33:34" ht="12.75">
      <c r="AG74" s="35"/>
      <c r="AH74" s="35"/>
    </row>
    <row r="75" spans="33:34" ht="12.75">
      <c r="AG75" s="35"/>
      <c r="AH75" s="35"/>
    </row>
    <row r="76" spans="33:34" ht="12.75">
      <c r="AG76" s="35"/>
      <c r="AH76" s="35"/>
    </row>
    <row r="77" spans="33:34" ht="12.75">
      <c r="AG77" s="35"/>
      <c r="AH77" s="35"/>
    </row>
    <row r="78" spans="33:34" ht="12.75">
      <c r="AG78" s="35"/>
      <c r="AH78" s="35"/>
    </row>
    <row r="79" spans="33:34" ht="12.75">
      <c r="AG79" s="35"/>
      <c r="AH79" s="35"/>
    </row>
    <row r="80" spans="33:34" ht="12.75">
      <c r="AG80" s="35"/>
      <c r="AH80" s="35"/>
    </row>
    <row r="81" spans="33:34" ht="12.75">
      <c r="AG81" s="35"/>
      <c r="AH81" s="35"/>
    </row>
    <row r="82" spans="33:34" ht="12.75">
      <c r="AG82" s="35"/>
      <c r="AH82" s="35"/>
    </row>
    <row r="83" spans="33:34" ht="12.75">
      <c r="AG83" s="35"/>
      <c r="AH83" s="35"/>
    </row>
    <row r="84" spans="33:34" ht="12.75">
      <c r="AG84" s="35"/>
      <c r="AH84" s="35"/>
    </row>
    <row r="85" spans="33:34" ht="12.75">
      <c r="AG85" s="35"/>
      <c r="AH85" s="35"/>
    </row>
    <row r="86" spans="33:34" ht="12.75">
      <c r="AG86" s="35"/>
      <c r="AH86" s="35"/>
    </row>
    <row r="87" spans="33:34" ht="12.75">
      <c r="AG87" s="35"/>
      <c r="AH87" s="35"/>
    </row>
    <row r="88" spans="33:34" ht="12.75">
      <c r="AG88" s="35"/>
      <c r="AH88" s="35"/>
    </row>
    <row r="89" spans="33:34" ht="12.75">
      <c r="AG89" s="35"/>
      <c r="AH89" s="35"/>
    </row>
    <row r="90" spans="33:34" ht="12.75">
      <c r="AG90" s="35"/>
      <c r="AH90" s="35"/>
    </row>
    <row r="91" spans="33:34" ht="12.75">
      <c r="AG91" s="35"/>
      <c r="AH91" s="35"/>
    </row>
    <row r="92" spans="33:34" ht="12.75">
      <c r="AG92" s="35"/>
      <c r="AH92" s="35"/>
    </row>
    <row r="93" spans="33:34" ht="12.75">
      <c r="AG93" s="35"/>
      <c r="AH93" s="35"/>
    </row>
    <row r="94" spans="33:34" ht="12.75">
      <c r="AG94" s="35"/>
      <c r="AH94" s="35"/>
    </row>
    <row r="95" spans="33:34" ht="12.75">
      <c r="AG95" s="35"/>
      <c r="AH95" s="35"/>
    </row>
    <row r="96" spans="33:34" ht="12.75">
      <c r="AG96" s="35"/>
      <c r="AH96" s="35"/>
    </row>
    <row r="97" spans="33:34" ht="12.75">
      <c r="AG97" s="35"/>
      <c r="AH97" s="35"/>
    </row>
    <row r="98" spans="33:34" ht="12.75">
      <c r="AG98" s="35"/>
      <c r="AH98" s="35"/>
    </row>
    <row r="99" spans="33:34" ht="12.75">
      <c r="AG99" s="35"/>
      <c r="AH99" s="35"/>
    </row>
    <row r="100" spans="33:34" ht="12.75">
      <c r="AG100" s="35"/>
      <c r="AH100" s="35"/>
    </row>
    <row r="101" spans="33:34" ht="12.75">
      <c r="AG101" s="35"/>
      <c r="AH101" s="35"/>
    </row>
    <row r="102" spans="33:34" ht="12.75">
      <c r="AG102" s="35"/>
      <c r="AH102" s="35"/>
    </row>
    <row r="103" spans="33:34" ht="12.75">
      <c r="AG103" s="35"/>
      <c r="AH103" s="35"/>
    </row>
    <row r="104" spans="33:34" ht="12.75">
      <c r="AG104" s="35"/>
      <c r="AH104" s="35"/>
    </row>
    <row r="105" spans="33:34" ht="12.75">
      <c r="AG105" s="35"/>
      <c r="AH105" s="35"/>
    </row>
    <row r="106" spans="33:34" ht="12.75">
      <c r="AG106" s="35"/>
      <c r="AH106" s="35"/>
    </row>
    <row r="107" spans="33:34" ht="12.75">
      <c r="AG107" s="35"/>
      <c r="AH107" s="35"/>
    </row>
    <row r="108" spans="33:34" ht="12.75">
      <c r="AG108" s="35"/>
      <c r="AH108" s="35"/>
    </row>
    <row r="109" spans="33:34" ht="12.75">
      <c r="AG109" s="35"/>
      <c r="AH109" s="35"/>
    </row>
    <row r="110" spans="33:34" ht="12.75">
      <c r="AG110" s="35"/>
      <c r="AH110" s="35"/>
    </row>
    <row r="111" spans="33:34" ht="12.75">
      <c r="AG111" s="35"/>
      <c r="AH111" s="35"/>
    </row>
    <row r="112" spans="33:34" ht="12.75">
      <c r="AG112" s="35"/>
      <c r="AH112" s="35"/>
    </row>
    <row r="113" spans="33:34" ht="12.75">
      <c r="AG113" s="35"/>
      <c r="AH113" s="35"/>
    </row>
    <row r="114" spans="33:34" ht="12.75">
      <c r="AG114" s="35"/>
      <c r="AH114" s="35"/>
    </row>
    <row r="115" spans="33:34" ht="12.75">
      <c r="AG115" s="35"/>
      <c r="AH115" s="35"/>
    </row>
    <row r="116" spans="33:34" ht="12.75">
      <c r="AG116" s="35"/>
      <c r="AH116" s="35"/>
    </row>
    <row r="117" spans="33:34" ht="12.75">
      <c r="AG117" s="35"/>
      <c r="AH117" s="35"/>
    </row>
    <row r="118" spans="33:34" ht="12.75">
      <c r="AG118" s="35"/>
      <c r="AH118" s="35"/>
    </row>
    <row r="119" spans="33:34" ht="12.75">
      <c r="AG119" s="35"/>
      <c r="AH119" s="35"/>
    </row>
    <row r="120" spans="33:34" ht="12.75">
      <c r="AG120" s="35"/>
      <c r="AH120" s="35"/>
    </row>
    <row r="121" spans="33:34" ht="12.75">
      <c r="AG121" s="35"/>
      <c r="AH121" s="35"/>
    </row>
    <row r="122" spans="33:34" ht="12.75">
      <c r="AG122" s="35"/>
      <c r="AH122" s="35"/>
    </row>
    <row r="123" spans="33:34" ht="12.75">
      <c r="AG123" s="35"/>
      <c r="AH123" s="35"/>
    </row>
    <row r="124" spans="33:34" ht="12.75">
      <c r="AG124" s="35"/>
      <c r="AH124" s="35"/>
    </row>
    <row r="125" spans="33:34" ht="12.75">
      <c r="AG125" s="35"/>
      <c r="AH125" s="35"/>
    </row>
    <row r="126" spans="33:34" ht="12.75">
      <c r="AG126" s="35"/>
      <c r="AH126" s="35"/>
    </row>
    <row r="127" spans="33:34" ht="12.75">
      <c r="AG127" s="35"/>
      <c r="AH127" s="35"/>
    </row>
    <row r="128" spans="33:34" ht="12.75">
      <c r="AG128" s="35"/>
      <c r="AH128" s="35"/>
    </row>
    <row r="129" spans="33:34" ht="12.75">
      <c r="AG129" s="35"/>
      <c r="AH129" s="35"/>
    </row>
    <row r="130" spans="33:34" ht="12.75">
      <c r="AG130" s="35"/>
      <c r="AH130" s="35"/>
    </row>
    <row r="131" spans="33:34" ht="12.75">
      <c r="AG131" s="35"/>
      <c r="AH131" s="35"/>
    </row>
    <row r="132" spans="33:34" ht="12.75">
      <c r="AG132" s="35"/>
      <c r="AH132" s="35"/>
    </row>
    <row r="133" spans="33:34" ht="12.75">
      <c r="AG133" s="35"/>
      <c r="AH133" s="35"/>
    </row>
    <row r="134" spans="33:34" ht="12.75">
      <c r="AG134" s="35"/>
      <c r="AH134" s="35"/>
    </row>
    <row r="135" spans="33:34" ht="12.75">
      <c r="AG135" s="35"/>
      <c r="AH135" s="35"/>
    </row>
    <row r="136" spans="33:34" ht="12.75">
      <c r="AG136" s="35"/>
      <c r="AH136" s="35"/>
    </row>
    <row r="137" spans="33:34" ht="12.75">
      <c r="AG137" s="35"/>
      <c r="AH137" s="35"/>
    </row>
    <row r="138" spans="33:34" ht="12.75">
      <c r="AG138" s="35"/>
      <c r="AH138" s="35"/>
    </row>
    <row r="139" spans="33:34" ht="12.75">
      <c r="AG139" s="35"/>
      <c r="AH139" s="35"/>
    </row>
    <row r="140" spans="33:34" ht="12.75">
      <c r="AG140" s="35"/>
      <c r="AH140" s="35"/>
    </row>
    <row r="141" spans="33:34" ht="12.75">
      <c r="AG141" s="35"/>
      <c r="AH141" s="35"/>
    </row>
    <row r="142" spans="33:34" ht="12.75">
      <c r="AG142" s="35"/>
      <c r="AH142" s="35"/>
    </row>
    <row r="143" spans="33:34" ht="12.75">
      <c r="AG143" s="35"/>
      <c r="AH143" s="35"/>
    </row>
    <row r="144" spans="33:34" ht="12.75">
      <c r="AG144" s="35"/>
      <c r="AH144" s="35"/>
    </row>
    <row r="145" spans="33:34" ht="12.75">
      <c r="AG145" s="35"/>
      <c r="AH145" s="35"/>
    </row>
    <row r="146" spans="33:34" ht="12.75">
      <c r="AG146" s="35"/>
      <c r="AH146" s="35"/>
    </row>
    <row r="147" spans="33:34" ht="12.75">
      <c r="AG147" s="35"/>
      <c r="AH147" s="35"/>
    </row>
    <row r="148" spans="33:34" ht="12.75">
      <c r="AG148" s="35"/>
      <c r="AH148" s="35"/>
    </row>
    <row r="149" spans="33:34" ht="12.75">
      <c r="AG149" s="35"/>
      <c r="AH149" s="35"/>
    </row>
    <row r="150" spans="33:34" ht="12.75">
      <c r="AG150" s="35"/>
      <c r="AH150" s="35"/>
    </row>
    <row r="151" spans="33:34" ht="12.75">
      <c r="AG151" s="35"/>
      <c r="AH151" s="35"/>
    </row>
    <row r="152" spans="33:34" ht="12.75">
      <c r="AG152" s="35"/>
      <c r="AH152" s="35"/>
    </row>
    <row r="153" spans="33:34" ht="12.75">
      <c r="AG153" s="35"/>
      <c r="AH153" s="35"/>
    </row>
    <row r="154" spans="33:34" ht="12.75">
      <c r="AG154" s="35"/>
      <c r="AH154" s="35"/>
    </row>
    <row r="155" spans="33:34" ht="12.75">
      <c r="AG155" s="35"/>
      <c r="AH155" s="35"/>
    </row>
    <row r="156" spans="33:34" ht="12.75">
      <c r="AG156" s="35"/>
      <c r="AH156" s="35"/>
    </row>
    <row r="157" spans="33:34" ht="12.75">
      <c r="AG157" s="35"/>
      <c r="AH157" s="35"/>
    </row>
    <row r="158" spans="33:34" ht="12.75">
      <c r="AG158" s="35"/>
      <c r="AH158" s="35"/>
    </row>
    <row r="159" spans="33:34" ht="12.75">
      <c r="AG159" s="35"/>
      <c r="AH159" s="35"/>
    </row>
    <row r="160" spans="33:34" ht="12.75">
      <c r="AG160" s="35"/>
      <c r="AH160" s="35"/>
    </row>
    <row r="161" spans="33:34" ht="12.75">
      <c r="AG161" s="35"/>
      <c r="AH161" s="35"/>
    </row>
    <row r="162" spans="33:34" ht="12.75">
      <c r="AG162" s="35"/>
      <c r="AH162" s="35"/>
    </row>
    <row r="163" spans="33:34" ht="12.75">
      <c r="AG163" s="35"/>
      <c r="AH163" s="35"/>
    </row>
    <row r="164" spans="33:34" ht="12.75">
      <c r="AG164" s="35"/>
      <c r="AH164" s="35"/>
    </row>
    <row r="165" spans="33:34" ht="12.75">
      <c r="AG165" s="35"/>
      <c r="AH165" s="35"/>
    </row>
    <row r="166" spans="33:34" ht="12.75">
      <c r="AG166" s="35"/>
      <c r="AH166" s="35"/>
    </row>
    <row r="167" spans="33:34" ht="12.75">
      <c r="AG167" s="35"/>
      <c r="AH167" s="35"/>
    </row>
    <row r="168" spans="33:34" ht="12.75">
      <c r="AG168" s="35"/>
      <c r="AH168" s="35"/>
    </row>
    <row r="169" spans="33:34" ht="12.75">
      <c r="AG169" s="35"/>
      <c r="AH169" s="35"/>
    </row>
    <row r="170" spans="33:34" ht="12.75">
      <c r="AG170" s="35"/>
      <c r="AH170" s="35"/>
    </row>
    <row r="171" spans="33:34" ht="12.75">
      <c r="AG171" s="35"/>
      <c r="AH171" s="35"/>
    </row>
    <row r="172" spans="33:34" ht="12.75">
      <c r="AG172" s="35"/>
      <c r="AH172" s="35"/>
    </row>
    <row r="173" spans="33:34" ht="12.75">
      <c r="AG173" s="35"/>
      <c r="AH173" s="35"/>
    </row>
    <row r="174" spans="33:34" ht="12.75">
      <c r="AG174" s="35"/>
      <c r="AH174" s="35"/>
    </row>
    <row r="175" spans="33:34" ht="12.75">
      <c r="AG175" s="35"/>
      <c r="AH175" s="35"/>
    </row>
    <row r="176" spans="33:34" ht="12.75">
      <c r="AG176" s="35"/>
      <c r="AH176" s="35"/>
    </row>
    <row r="177" spans="33:34" ht="12.75">
      <c r="AG177" s="35"/>
      <c r="AH177" s="35"/>
    </row>
    <row r="178" spans="33:34" ht="12.75">
      <c r="AG178" s="35"/>
      <c r="AH178" s="35"/>
    </row>
    <row r="179" spans="33:34" ht="12.75">
      <c r="AG179" s="35"/>
      <c r="AH179" s="35"/>
    </row>
    <row r="180" spans="33:34" ht="12.75">
      <c r="AG180" s="35"/>
      <c r="AH180" s="35"/>
    </row>
    <row r="181" spans="33:34" ht="12.75">
      <c r="AG181" s="35"/>
      <c r="AH181" s="35"/>
    </row>
    <row r="182" spans="33:34" ht="12.75">
      <c r="AG182" s="35"/>
      <c r="AH182" s="35"/>
    </row>
    <row r="183" spans="33:34" ht="12.75">
      <c r="AG183" s="35"/>
      <c r="AH183" s="35"/>
    </row>
    <row r="184" spans="33:34" ht="12.75">
      <c r="AG184" s="35"/>
      <c r="AH184" s="35"/>
    </row>
    <row r="185" spans="33:34" ht="12.75">
      <c r="AG185" s="35"/>
      <c r="AH185" s="35"/>
    </row>
    <row r="186" spans="33:34" ht="12.75">
      <c r="AG186" s="35"/>
      <c r="AH186" s="35"/>
    </row>
    <row r="187" spans="33:34" ht="12.75">
      <c r="AG187" s="35"/>
      <c r="AH187" s="35"/>
    </row>
    <row r="188" spans="33:34" ht="12.75">
      <c r="AG188" s="35"/>
      <c r="AH188" s="35"/>
    </row>
    <row r="189" spans="33:34" ht="12.75">
      <c r="AG189" s="35"/>
      <c r="AH189" s="35"/>
    </row>
    <row r="190" spans="33:34" ht="12.75">
      <c r="AG190" s="35"/>
      <c r="AH190" s="35"/>
    </row>
    <row r="191" spans="33:34" ht="12.75">
      <c r="AG191" s="35"/>
      <c r="AH191" s="35"/>
    </row>
    <row r="192" spans="33:34" ht="12.75">
      <c r="AG192" s="35"/>
      <c r="AH192" s="35"/>
    </row>
    <row r="193" spans="33:34" ht="12.75">
      <c r="AG193" s="35"/>
      <c r="AH193" s="35"/>
    </row>
    <row r="194" spans="33:34" ht="12.75">
      <c r="AG194" s="35"/>
      <c r="AH194" s="35"/>
    </row>
    <row r="195" spans="33:34" ht="12.75">
      <c r="AG195" s="35"/>
      <c r="AH195" s="35"/>
    </row>
    <row r="196" spans="33:34" ht="12.75">
      <c r="AG196" s="35"/>
      <c r="AH196" s="35"/>
    </row>
    <row r="197" spans="33:34" ht="12.75">
      <c r="AG197" s="35"/>
      <c r="AH197" s="35"/>
    </row>
    <row r="198" spans="33:34" ht="12.75">
      <c r="AG198" s="35"/>
      <c r="AH198" s="35"/>
    </row>
    <row r="199" spans="33:34" ht="12.75">
      <c r="AG199" s="35"/>
      <c r="AH199" s="35"/>
    </row>
    <row r="200" spans="33:34" ht="12.75">
      <c r="AG200" s="35"/>
      <c r="AH200" s="35"/>
    </row>
    <row r="201" spans="33:34" ht="12.75">
      <c r="AG201" s="35"/>
      <c r="AH201" s="35"/>
    </row>
    <row r="202" spans="33:34" ht="12.75">
      <c r="AG202" s="35"/>
      <c r="AH202" s="35"/>
    </row>
    <row r="203" spans="33:34" ht="12.75">
      <c r="AG203" s="35"/>
      <c r="AH203" s="35"/>
    </row>
    <row r="204" spans="33:34" ht="12.75">
      <c r="AG204" s="35"/>
      <c r="AH204" s="35"/>
    </row>
    <row r="205" spans="33:34" ht="12.75">
      <c r="AG205" s="35"/>
      <c r="AH205" s="35"/>
    </row>
    <row r="206" spans="33:34" ht="12.75">
      <c r="AG206" s="35"/>
      <c r="AH206" s="35"/>
    </row>
    <row r="207" spans="33:34" ht="12.75">
      <c r="AG207" s="35"/>
      <c r="AH207" s="35"/>
    </row>
    <row r="208" spans="33:34" ht="12.75">
      <c r="AG208" s="35"/>
      <c r="AH208" s="35"/>
    </row>
    <row r="209" spans="33:34" ht="12.75">
      <c r="AG209" s="35"/>
      <c r="AH209" s="35"/>
    </row>
    <row r="210" spans="33:34" ht="12.75">
      <c r="AG210" s="35"/>
      <c r="AH210" s="35"/>
    </row>
    <row r="211" spans="33:34" ht="12.75">
      <c r="AG211" s="35"/>
      <c r="AH211" s="35"/>
    </row>
    <row r="212" spans="33:34" ht="12.75">
      <c r="AG212" s="35"/>
      <c r="AH212" s="35"/>
    </row>
    <row r="213" spans="33:34" ht="12.75">
      <c r="AG213" s="35"/>
      <c r="AH213" s="35"/>
    </row>
    <row r="214" spans="33:34" ht="12.75">
      <c r="AG214" s="35"/>
      <c r="AH214" s="35"/>
    </row>
    <row r="215" spans="33:34" ht="12.75">
      <c r="AG215" s="35"/>
      <c r="AH215" s="35"/>
    </row>
    <row r="216" spans="33:34" ht="12.75">
      <c r="AG216" s="35"/>
      <c r="AH216" s="35"/>
    </row>
    <row r="217" spans="33:34" ht="12.75">
      <c r="AG217" s="35"/>
      <c r="AH217" s="35"/>
    </row>
    <row r="218" spans="33:34" ht="12.75">
      <c r="AG218" s="35"/>
      <c r="AH218" s="35"/>
    </row>
    <row r="219" spans="33:34" ht="12.75">
      <c r="AG219" s="35"/>
      <c r="AH219" s="35"/>
    </row>
    <row r="220" spans="33:34" ht="12.75">
      <c r="AG220" s="35"/>
      <c r="AH220" s="35"/>
    </row>
    <row r="221" spans="33:34" ht="12.75">
      <c r="AG221" s="35"/>
      <c r="AH221" s="35"/>
    </row>
    <row r="222" spans="33:34" ht="12.75">
      <c r="AG222" s="35"/>
      <c r="AH222" s="35"/>
    </row>
    <row r="223" spans="33:34" ht="12.75">
      <c r="AG223" s="35"/>
      <c r="AH223" s="35"/>
    </row>
    <row r="224" spans="33:34" ht="12.75">
      <c r="AG224" s="35"/>
      <c r="AH224" s="35"/>
    </row>
    <row r="225" spans="33:34" ht="12.75">
      <c r="AG225" s="35"/>
      <c r="AH225" s="35"/>
    </row>
    <row r="226" spans="33:34" ht="12.75">
      <c r="AG226" s="35"/>
      <c r="AH226" s="35"/>
    </row>
    <row r="227" spans="33:34" ht="12.75">
      <c r="AG227" s="35"/>
      <c r="AH227" s="35"/>
    </row>
    <row r="228" spans="33:34" ht="12.75">
      <c r="AG228" s="35"/>
      <c r="AH228" s="35"/>
    </row>
    <row r="229" spans="33:34" ht="12.75">
      <c r="AG229" s="35"/>
      <c r="AH229" s="35"/>
    </row>
    <row r="230" spans="33:34" ht="12.75">
      <c r="AG230" s="35"/>
      <c r="AH230" s="35"/>
    </row>
    <row r="231" spans="33:34" ht="12.75">
      <c r="AG231" s="35"/>
      <c r="AH231" s="35"/>
    </row>
    <row r="232" spans="33:34" ht="12.75">
      <c r="AG232" s="35"/>
      <c r="AH232" s="35"/>
    </row>
    <row r="233" spans="33:34" ht="12.75">
      <c r="AG233" s="35"/>
      <c r="AH233" s="35"/>
    </row>
    <row r="234" spans="33:34" ht="12.75">
      <c r="AG234" s="35"/>
      <c r="AH234" s="35"/>
    </row>
    <row r="235" spans="33:34" ht="12.75">
      <c r="AG235" s="35"/>
      <c r="AH235" s="35"/>
    </row>
  </sheetData>
  <mergeCells count="37">
    <mergeCell ref="AL7:AM7"/>
    <mergeCell ref="AL8:AM8"/>
    <mergeCell ref="AF8:AG8"/>
    <mergeCell ref="AF7:AG7"/>
    <mergeCell ref="AI7:AJ7"/>
    <mergeCell ref="AI8:AJ8"/>
    <mergeCell ref="Z7:AA7"/>
    <mergeCell ref="Z8:AA8"/>
    <mergeCell ref="AC8:AD8"/>
    <mergeCell ref="AC6:AD6"/>
    <mergeCell ref="AC7:AD7"/>
    <mergeCell ref="T7:U7"/>
    <mergeCell ref="T8:U8"/>
    <mergeCell ref="W6:X6"/>
    <mergeCell ref="W7:X7"/>
    <mergeCell ref="W8:X8"/>
    <mergeCell ref="N7:O7"/>
    <mergeCell ref="N8:O8"/>
    <mergeCell ref="Q6:R6"/>
    <mergeCell ref="Q7:R7"/>
    <mergeCell ref="Q8:R8"/>
    <mergeCell ref="H7:I7"/>
    <mergeCell ref="H6:I6"/>
    <mergeCell ref="H8:I8"/>
    <mergeCell ref="K7:L7"/>
    <mergeCell ref="K8:L8"/>
    <mergeCell ref="K6:L6"/>
    <mergeCell ref="B7:C7"/>
    <mergeCell ref="B8:C8"/>
    <mergeCell ref="E7:F7"/>
    <mergeCell ref="E8:F8"/>
    <mergeCell ref="A3:AL3"/>
    <mergeCell ref="A4:AL4"/>
    <mergeCell ref="A1:AL1"/>
    <mergeCell ref="B6:C6"/>
    <mergeCell ref="N6:O6"/>
    <mergeCell ref="AI6:AJ6"/>
  </mergeCells>
  <printOptions horizontalCentered="1"/>
  <pageMargins left="0.2" right="0.2" top="0.87" bottom="0.88" header="0.67" footer="0.5"/>
  <pageSetup fitToHeight="1" fitToWidth="1" horizontalDpi="600" verticalDpi="600" orientation="landscape" scale="67" r:id="rId1"/>
  <headerFooter alignWithMargins="0">
    <oddFooter>&amp;L&amp;"Arial,Italic"&amp;9MSDE-DBS  11 / 2003&amp;C- 3 -&amp;R&amp;"Arial,Italic"&amp;9Selected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H10">
      <selection activeCell="H35" sqref="H35"/>
    </sheetView>
  </sheetViews>
  <sheetFormatPr defaultColWidth="9.140625" defaultRowHeight="12.75"/>
  <cols>
    <col min="1" max="1" width="13.57421875" style="3" customWidth="1"/>
    <col min="2" max="2" width="10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3" spans="1:42" ht="12.75">
      <c r="A3" s="142" t="s">
        <v>139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6"/>
      <c r="AO3" s="16"/>
      <c r="AP3" s="13"/>
    </row>
    <row r="4" spans="1:42" ht="12.75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145"/>
      <c r="C6" s="145"/>
      <c r="D6" s="6"/>
      <c r="E6" s="3"/>
      <c r="F6" s="3"/>
      <c r="G6" s="3"/>
      <c r="H6" s="145" t="s">
        <v>2</v>
      </c>
      <c r="I6" s="145"/>
      <c r="J6" s="3"/>
      <c r="K6" s="145" t="s">
        <v>3</v>
      </c>
      <c r="L6" s="145"/>
      <c r="M6" s="3"/>
      <c r="N6" s="145" t="s">
        <v>6</v>
      </c>
      <c r="O6" s="145"/>
      <c r="P6" s="3"/>
      <c r="Q6" s="145" t="s">
        <v>8</v>
      </c>
      <c r="R6" s="145"/>
      <c r="S6" s="6"/>
      <c r="T6" s="3"/>
      <c r="U6" s="3"/>
      <c r="V6" s="3"/>
      <c r="W6" s="145" t="s">
        <v>12</v>
      </c>
      <c r="X6" s="145"/>
      <c r="Y6" s="6"/>
      <c r="Z6" s="3"/>
      <c r="AA6" s="3"/>
      <c r="AB6" s="3"/>
      <c r="AC6" s="145" t="s">
        <v>12</v>
      </c>
      <c r="AD6" s="145"/>
      <c r="AE6" s="6"/>
      <c r="AF6" s="3"/>
      <c r="AG6" s="3"/>
      <c r="AH6" s="3"/>
      <c r="AI6" s="145"/>
      <c r="AJ6" s="145"/>
      <c r="AK6" s="6"/>
      <c r="AL6" s="3"/>
      <c r="AM6" s="3"/>
    </row>
    <row r="7" spans="1:39" ht="12.75">
      <c r="A7" s="3" t="s">
        <v>87</v>
      </c>
      <c r="B7" s="142" t="s">
        <v>75</v>
      </c>
      <c r="C7" s="142"/>
      <c r="D7" s="6"/>
      <c r="E7" s="142" t="s">
        <v>0</v>
      </c>
      <c r="F7" s="142"/>
      <c r="G7" s="6"/>
      <c r="H7" s="142" t="s">
        <v>0</v>
      </c>
      <c r="I7" s="142"/>
      <c r="J7" s="6"/>
      <c r="K7" s="142" t="s">
        <v>5</v>
      </c>
      <c r="L7" s="142"/>
      <c r="M7" s="6"/>
      <c r="N7" s="142" t="s">
        <v>3</v>
      </c>
      <c r="O7" s="142"/>
      <c r="P7" s="6"/>
      <c r="Q7" s="142" t="s">
        <v>3</v>
      </c>
      <c r="R7" s="142"/>
      <c r="S7" s="6"/>
      <c r="T7" s="142" t="s">
        <v>10</v>
      </c>
      <c r="U7" s="142"/>
      <c r="V7" s="6"/>
      <c r="W7" s="142" t="s">
        <v>14</v>
      </c>
      <c r="X7" s="142"/>
      <c r="Y7" s="6"/>
      <c r="Z7" s="142" t="s">
        <v>16</v>
      </c>
      <c r="AA7" s="142"/>
      <c r="AB7" s="6"/>
      <c r="AC7" s="142" t="s">
        <v>17</v>
      </c>
      <c r="AD7" s="142"/>
      <c r="AE7" s="6"/>
      <c r="AF7" s="142" t="s">
        <v>19</v>
      </c>
      <c r="AG7" s="142"/>
      <c r="AH7" s="6"/>
      <c r="AI7" s="142" t="s">
        <v>77</v>
      </c>
      <c r="AJ7" s="142"/>
      <c r="AK7" s="6"/>
      <c r="AL7" s="142" t="s">
        <v>23</v>
      </c>
      <c r="AM7" s="142"/>
    </row>
    <row r="8" spans="1:39" ht="12.75">
      <c r="A8" t="s">
        <v>11</v>
      </c>
      <c r="B8" s="144" t="s">
        <v>76</v>
      </c>
      <c r="C8" s="144"/>
      <c r="D8" s="6"/>
      <c r="E8" s="144" t="s">
        <v>1</v>
      </c>
      <c r="F8" s="144"/>
      <c r="G8" s="6"/>
      <c r="H8" s="144" t="s">
        <v>1</v>
      </c>
      <c r="I8" s="144"/>
      <c r="J8" s="6"/>
      <c r="K8" s="144" t="s">
        <v>4</v>
      </c>
      <c r="L8" s="144"/>
      <c r="M8" s="6"/>
      <c r="N8" s="144" t="s">
        <v>7</v>
      </c>
      <c r="O8" s="144"/>
      <c r="P8" s="6"/>
      <c r="Q8" s="144" t="s">
        <v>9</v>
      </c>
      <c r="R8" s="144"/>
      <c r="S8" s="6"/>
      <c r="T8" s="144" t="s">
        <v>11</v>
      </c>
      <c r="U8" s="144"/>
      <c r="V8" s="6"/>
      <c r="W8" s="144" t="s">
        <v>15</v>
      </c>
      <c r="X8" s="144"/>
      <c r="Y8" s="6"/>
      <c r="Z8" s="144" t="s">
        <v>15</v>
      </c>
      <c r="AA8" s="144"/>
      <c r="AB8" s="6"/>
      <c r="AC8" s="144" t="s">
        <v>18</v>
      </c>
      <c r="AD8" s="144"/>
      <c r="AE8" s="6"/>
      <c r="AF8" s="144" t="s">
        <v>20</v>
      </c>
      <c r="AG8" s="144"/>
      <c r="AH8" s="6"/>
      <c r="AI8" s="144" t="s">
        <v>20</v>
      </c>
      <c r="AJ8" s="144"/>
      <c r="AK8" s="6"/>
      <c r="AL8" s="144" t="s">
        <v>24</v>
      </c>
      <c r="AM8" s="144"/>
    </row>
    <row r="9" spans="1:39" ht="13.5" thickBot="1">
      <c r="A9" s="4" t="s">
        <v>88</v>
      </c>
      <c r="B9" s="40" t="s">
        <v>54</v>
      </c>
      <c r="C9" s="40" t="s">
        <v>55</v>
      </c>
      <c r="D9" s="40"/>
      <c r="E9" s="40" t="s">
        <v>54</v>
      </c>
      <c r="F9" s="40" t="s">
        <v>55</v>
      </c>
      <c r="G9" s="40"/>
      <c r="H9" s="40" t="s">
        <v>54</v>
      </c>
      <c r="I9" s="40" t="s">
        <v>55</v>
      </c>
      <c r="J9" s="40"/>
      <c r="K9" s="40" t="s">
        <v>54</v>
      </c>
      <c r="L9" s="40" t="s">
        <v>55</v>
      </c>
      <c r="M9" s="40"/>
      <c r="N9" s="40" t="s">
        <v>54</v>
      </c>
      <c r="O9" s="40" t="s">
        <v>55</v>
      </c>
      <c r="P9" s="40"/>
      <c r="Q9" s="40" t="s">
        <v>54</v>
      </c>
      <c r="R9" s="40" t="s">
        <v>55</v>
      </c>
      <c r="S9" s="40"/>
      <c r="T9" s="40" t="s">
        <v>54</v>
      </c>
      <c r="U9" s="40" t="s">
        <v>55</v>
      </c>
      <c r="V9" s="40"/>
      <c r="W9" s="40" t="s">
        <v>54</v>
      </c>
      <c r="X9" s="40" t="s">
        <v>55</v>
      </c>
      <c r="Y9" s="40"/>
      <c r="Z9" s="40" t="s">
        <v>54</v>
      </c>
      <c r="AA9" s="40" t="s">
        <v>55</v>
      </c>
      <c r="AB9" s="40"/>
      <c r="AC9" s="40" t="s">
        <v>54</v>
      </c>
      <c r="AD9" s="40" t="s">
        <v>55</v>
      </c>
      <c r="AE9" s="40"/>
      <c r="AF9" s="40" t="s">
        <v>54</v>
      </c>
      <c r="AG9" s="40" t="s">
        <v>55</v>
      </c>
      <c r="AH9" s="40"/>
      <c r="AI9" s="40" t="s">
        <v>54</v>
      </c>
      <c r="AJ9" s="40" t="s">
        <v>55</v>
      </c>
      <c r="AK9" s="40"/>
      <c r="AL9" s="40" t="s">
        <v>54</v>
      </c>
      <c r="AM9" s="40" t="s">
        <v>55</v>
      </c>
    </row>
    <row r="10" spans="1:39" s="21" customFormat="1" ht="12.75">
      <c r="A10" s="79" t="s">
        <v>51</v>
      </c>
      <c r="B10" s="41">
        <f>+E10+H10+K10+N10+Q10+T10+W10+Z10+AC10+AF10+AI10+AL10</f>
        <v>8419.188151230344</v>
      </c>
      <c r="C10" s="82"/>
      <c r="D10" s="12"/>
      <c r="E10" s="12">
        <v>252.88295603531532</v>
      </c>
      <c r="F10" s="11"/>
      <c r="G10" s="12"/>
      <c r="H10" s="12">
        <v>596.31298625998</v>
      </c>
      <c r="I10" s="11"/>
      <c r="J10" s="12"/>
      <c r="K10" s="12">
        <v>3734.032582989685</v>
      </c>
      <c r="L10" s="11"/>
      <c r="M10" s="12"/>
      <c r="N10" s="12">
        <v>199.20337405952571</v>
      </c>
      <c r="O10" s="11"/>
      <c r="P10" s="12"/>
      <c r="Q10" s="12">
        <v>130.88026994112727</v>
      </c>
      <c r="R10" s="11"/>
      <c r="S10" s="12"/>
      <c r="T10" s="12">
        <v>918.9244071176566</v>
      </c>
      <c r="U10" s="11"/>
      <c r="V10" s="12"/>
      <c r="W10" s="12">
        <v>54.110535638393536</v>
      </c>
      <c r="X10" s="11"/>
      <c r="Y10" s="12"/>
      <c r="Z10" s="12">
        <v>43.63523471583025</v>
      </c>
      <c r="AA10" s="11"/>
      <c r="AB10" s="12"/>
      <c r="AC10" s="12">
        <v>413.8552886547053</v>
      </c>
      <c r="AD10" s="11"/>
      <c r="AE10" s="12"/>
      <c r="AF10" s="12">
        <v>555.5043958064502</v>
      </c>
      <c r="AG10" s="11"/>
      <c r="AH10" s="12"/>
      <c r="AI10" s="12">
        <v>177.84800363286348</v>
      </c>
      <c r="AJ10" s="11"/>
      <c r="AK10" s="12"/>
      <c r="AL10" s="12">
        <v>1341.9981163788123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27</v>
      </c>
      <c r="B12" s="2">
        <f>+E12+H12+K12+N12+Q12+T12+W12+Z12+AC12+AF12+AI12+AL12</f>
        <v>7881.545471618675</v>
      </c>
      <c r="C12" s="36">
        <f>RANK(B12,B$12:B39)</f>
        <v>14</v>
      </c>
      <c r="D12" s="36"/>
      <c r="E12" s="2">
        <v>182.25423781891038</v>
      </c>
      <c r="F12" s="36">
        <v>19</v>
      </c>
      <c r="G12" s="36"/>
      <c r="H12" s="2">
        <v>414.08788714972775</v>
      </c>
      <c r="I12" s="36">
        <v>24</v>
      </c>
      <c r="J12" s="36"/>
      <c r="K12" s="2">
        <v>3365.132008528238</v>
      </c>
      <c r="L12" s="36">
        <v>20</v>
      </c>
      <c r="M12" s="36"/>
      <c r="N12" s="2">
        <v>214.55285858765257</v>
      </c>
      <c r="O12" s="36">
        <v>11</v>
      </c>
      <c r="P12" s="36"/>
      <c r="Q12" s="2">
        <v>112.62158681518261</v>
      </c>
      <c r="R12" s="36">
        <v>11</v>
      </c>
      <c r="S12" s="36"/>
      <c r="T12" s="2">
        <v>908.1556720710577</v>
      </c>
      <c r="U12" s="36">
        <v>4</v>
      </c>
      <c r="V12" s="36"/>
      <c r="W12" s="2">
        <v>43.215524448945295</v>
      </c>
      <c r="X12" s="33">
        <v>15</v>
      </c>
      <c r="Y12" s="33"/>
      <c r="Z12" s="2">
        <v>24.345694944852145</v>
      </c>
      <c r="AA12" s="33">
        <v>18</v>
      </c>
      <c r="AB12" s="33"/>
      <c r="AC12" s="2">
        <v>436.7725477744117</v>
      </c>
      <c r="AD12" s="33">
        <v>15</v>
      </c>
      <c r="AE12" s="33"/>
      <c r="AF12" s="2">
        <v>574.0321829115868</v>
      </c>
      <c r="AG12" s="33">
        <v>11</v>
      </c>
      <c r="AH12" s="33"/>
      <c r="AI12" s="2">
        <v>123.84566348847987</v>
      </c>
      <c r="AJ12" s="3">
        <v>22</v>
      </c>
      <c r="AK12" s="3"/>
      <c r="AL12" s="2">
        <v>1482.5296070796312</v>
      </c>
      <c r="AM12" s="3"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28</v>
      </c>
      <c r="B13" s="2">
        <f>+E13+H13+K13+N13+Q13+T13+W13+Z13+AC13+AF13+AI13+AL13</f>
        <v>8163.02828017846</v>
      </c>
      <c r="C13" s="36">
        <f>RANK(B13,B$12:B40)</f>
        <v>9</v>
      </c>
      <c r="D13" s="36"/>
      <c r="E13" s="2">
        <v>244.17846980474206</v>
      </c>
      <c r="F13" s="36">
        <v>5</v>
      </c>
      <c r="G13" s="36"/>
      <c r="H13" s="2">
        <v>634.9748956189563</v>
      </c>
      <c r="I13" s="36">
        <v>7</v>
      </c>
      <c r="J13" s="36"/>
      <c r="K13" s="2">
        <v>3546.96364637356</v>
      </c>
      <c r="L13" s="36">
        <v>13</v>
      </c>
      <c r="M13" s="36"/>
      <c r="N13" s="2">
        <v>176.03847631691187</v>
      </c>
      <c r="O13" s="36">
        <v>20</v>
      </c>
      <c r="P13" s="36"/>
      <c r="Q13" s="2">
        <v>85.55390295827372</v>
      </c>
      <c r="R13" s="36">
        <v>17</v>
      </c>
      <c r="S13" s="36"/>
      <c r="T13" s="2">
        <v>831.4833755637835</v>
      </c>
      <c r="U13" s="36">
        <v>9</v>
      </c>
      <c r="V13" s="36"/>
      <c r="W13" s="2">
        <v>61.0579034831856</v>
      </c>
      <c r="X13" s="33">
        <v>6</v>
      </c>
      <c r="Y13" s="3"/>
      <c r="Z13" s="2">
        <v>0</v>
      </c>
      <c r="AA13" s="33">
        <v>23</v>
      </c>
      <c r="AB13" s="3"/>
      <c r="AC13" s="2">
        <v>436.92588952580815</v>
      </c>
      <c r="AD13" s="33">
        <v>14</v>
      </c>
      <c r="AE13" s="33"/>
      <c r="AF13" s="2">
        <v>563.9617200957927</v>
      </c>
      <c r="AG13" s="33">
        <v>12</v>
      </c>
      <c r="AH13" s="33"/>
      <c r="AI13" s="2">
        <v>177.53901147301494</v>
      </c>
      <c r="AJ13" s="3">
        <v>11</v>
      </c>
      <c r="AK13" s="3"/>
      <c r="AL13" s="2">
        <v>1404.3509889644301</v>
      </c>
      <c r="AM13" s="3">
        <v>6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50</v>
      </c>
      <c r="B14" s="2">
        <f>+E14+H14+K14+N14+Q14+T14+W14+Z14+AC14+AF14+AI14+AL14</f>
        <v>9732.544071522327</v>
      </c>
      <c r="C14" s="36">
        <f>RANK(B14,B$12:B41)</f>
        <v>2</v>
      </c>
      <c r="D14" s="36"/>
      <c r="E14" s="2">
        <v>636.4560916912496</v>
      </c>
      <c r="F14" s="36">
        <v>1</v>
      </c>
      <c r="G14" s="36"/>
      <c r="H14" s="2">
        <v>576.977901314432</v>
      </c>
      <c r="I14" s="36">
        <v>16</v>
      </c>
      <c r="J14" s="36"/>
      <c r="K14" s="2">
        <v>3790.4496096962876</v>
      </c>
      <c r="L14" s="36">
        <v>6</v>
      </c>
      <c r="M14" s="36"/>
      <c r="N14" s="2">
        <v>144.73475462725963</v>
      </c>
      <c r="O14" s="36">
        <v>24</v>
      </c>
      <c r="P14" s="36"/>
      <c r="Q14" s="2">
        <v>434.4937937986358</v>
      </c>
      <c r="R14" s="36">
        <v>1</v>
      </c>
      <c r="S14" s="36"/>
      <c r="T14" s="2">
        <v>1564.0660195219345</v>
      </c>
      <c r="U14" s="36">
        <v>1</v>
      </c>
      <c r="V14" s="36"/>
      <c r="W14" s="2">
        <v>103.92437901238398</v>
      </c>
      <c r="X14" s="33">
        <v>2</v>
      </c>
      <c r="Y14" s="33"/>
      <c r="Z14" s="2">
        <v>0.009529174500854921</v>
      </c>
      <c r="AA14" s="33">
        <v>22</v>
      </c>
      <c r="AB14" s="33"/>
      <c r="AC14" s="2">
        <v>309.8254564963841</v>
      </c>
      <c r="AD14" s="33">
        <v>21</v>
      </c>
      <c r="AE14" s="33"/>
      <c r="AF14" s="2">
        <v>647.2610268652618</v>
      </c>
      <c r="AG14" s="33">
        <v>2</v>
      </c>
      <c r="AH14" s="33"/>
      <c r="AI14" s="2">
        <v>143.01350017319737</v>
      </c>
      <c r="AJ14" s="3">
        <v>18</v>
      </c>
      <c r="AK14" s="3"/>
      <c r="AL14" s="2">
        <v>1381.332009150797</v>
      </c>
      <c r="AM14" s="3">
        <v>8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29</v>
      </c>
      <c r="B15" s="2">
        <f>+E15+H15+K15+N15+Q15+T15+W15+Z15+AC15+AF15+AI15+AL15</f>
        <v>8248.77211141457</v>
      </c>
      <c r="C15" s="36">
        <f>RANK(B15,B$12:B42)</f>
        <v>8</v>
      </c>
      <c r="D15" s="36"/>
      <c r="E15" s="2">
        <v>222.24879995570015</v>
      </c>
      <c r="F15" s="36">
        <v>8</v>
      </c>
      <c r="G15" s="36"/>
      <c r="H15" s="2">
        <v>577.7572161509742</v>
      </c>
      <c r="I15" s="36">
        <v>15</v>
      </c>
      <c r="J15" s="36"/>
      <c r="K15" s="2">
        <v>3581.060122642561</v>
      </c>
      <c r="L15" s="36">
        <v>12</v>
      </c>
      <c r="M15" s="36"/>
      <c r="N15" s="2">
        <v>234.50694286501863</v>
      </c>
      <c r="O15" s="36">
        <v>6</v>
      </c>
      <c r="P15" s="36"/>
      <c r="Q15" s="2">
        <v>123.37416306595343</v>
      </c>
      <c r="R15" s="36">
        <v>7</v>
      </c>
      <c r="S15" s="36"/>
      <c r="T15" s="2">
        <v>870.4518488428804</v>
      </c>
      <c r="U15" s="36">
        <v>5</v>
      </c>
      <c r="V15" s="36"/>
      <c r="W15" s="2">
        <v>48.50133946578965</v>
      </c>
      <c r="X15" s="33">
        <v>12</v>
      </c>
      <c r="Y15" s="33"/>
      <c r="Z15" s="2">
        <v>108.97953252598731</v>
      </c>
      <c r="AA15" s="33">
        <v>1</v>
      </c>
      <c r="AB15" s="3"/>
      <c r="AC15" s="2">
        <v>318.2946195235694</v>
      </c>
      <c r="AD15" s="33">
        <v>20</v>
      </c>
      <c r="AE15" s="3"/>
      <c r="AF15" s="2">
        <v>574.1275534347865</v>
      </c>
      <c r="AG15" s="33">
        <v>10</v>
      </c>
      <c r="AH15" s="33"/>
      <c r="AI15" s="2">
        <v>181.34661804915294</v>
      </c>
      <c r="AJ15" s="3">
        <v>9</v>
      </c>
      <c r="AK15" s="3"/>
      <c r="AL15" s="2">
        <v>1408.1233548921962</v>
      </c>
      <c r="AM15" s="3">
        <v>5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30</v>
      </c>
      <c r="B16" s="2">
        <f>+E16+H16+K16+N16+Q16+T16+W16+Z16+AC16+AF16+AI16+AL16</f>
        <v>7645.396077495289</v>
      </c>
      <c r="C16" s="36">
        <f>RANK(B16,B$12:B43)</f>
        <v>16</v>
      </c>
      <c r="D16" s="36"/>
      <c r="E16" s="2">
        <v>189.38343128260573</v>
      </c>
      <c r="F16" s="36">
        <v>16</v>
      </c>
      <c r="G16" s="36"/>
      <c r="H16" s="2">
        <v>519.1441625769431</v>
      </c>
      <c r="I16" s="36">
        <v>21</v>
      </c>
      <c r="J16" s="36"/>
      <c r="K16" s="2">
        <v>3507.1783986159394</v>
      </c>
      <c r="L16" s="36">
        <v>15</v>
      </c>
      <c r="M16" s="36"/>
      <c r="N16" s="2">
        <v>175.15958441962334</v>
      </c>
      <c r="O16" s="36">
        <v>21</v>
      </c>
      <c r="P16" s="36"/>
      <c r="Q16" s="2">
        <v>52.800204122291476</v>
      </c>
      <c r="R16" s="36">
        <v>21</v>
      </c>
      <c r="S16" s="36"/>
      <c r="T16" s="2">
        <v>778.8196838178434</v>
      </c>
      <c r="U16" s="36">
        <v>13</v>
      </c>
      <c r="V16" s="36"/>
      <c r="W16" s="2">
        <v>60.35310398709127</v>
      </c>
      <c r="X16" s="33">
        <v>7</v>
      </c>
      <c r="Y16" s="33"/>
      <c r="Z16" s="2">
        <v>45.52371116460507</v>
      </c>
      <c r="AA16" s="33">
        <v>17</v>
      </c>
      <c r="AB16" s="33"/>
      <c r="AC16" s="2">
        <v>463.2621800711114</v>
      </c>
      <c r="AD16" s="33">
        <v>12</v>
      </c>
      <c r="AE16" s="33"/>
      <c r="AF16" s="2">
        <v>584.8273814066137</v>
      </c>
      <c r="AG16" s="33">
        <v>6</v>
      </c>
      <c r="AH16" s="33"/>
      <c r="AI16" s="2">
        <v>147.87624393141934</v>
      </c>
      <c r="AJ16" s="3">
        <v>17</v>
      </c>
      <c r="AK16" s="3"/>
      <c r="AL16" s="2">
        <v>1121.0679920992015</v>
      </c>
      <c r="AM16" s="3"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6"/>
      <c r="F17" s="36"/>
      <c r="I17" s="36"/>
      <c r="L17" s="36"/>
      <c r="O17" s="36"/>
      <c r="Q17" s="2"/>
      <c r="R17" s="36"/>
      <c r="T17" s="2"/>
      <c r="U17" s="36"/>
      <c r="W17" s="2"/>
      <c r="X17" s="33"/>
      <c r="Z17" s="2"/>
      <c r="AA17" s="33"/>
      <c r="AC17" s="2"/>
      <c r="AD17" s="33"/>
      <c r="AF17" s="2"/>
      <c r="AG17" s="33"/>
      <c r="AI17" s="2"/>
      <c r="AJ17" s="3"/>
      <c r="AL17" s="2"/>
      <c r="AM17" s="3"/>
    </row>
    <row r="18" spans="1:52" ht="12.75">
      <c r="A18" s="3" t="s">
        <v>31</v>
      </c>
      <c r="B18" s="2">
        <f>+E18+H18+K18+N18+Q18+T18+W18+Z18+AC18+AF18+AI18+AL18</f>
        <v>7157.788637682301</v>
      </c>
      <c r="C18" s="36">
        <f>RANK(B18,B$12:B45)</f>
        <v>24</v>
      </c>
      <c r="D18" s="36"/>
      <c r="E18" s="2">
        <v>149.36064590360616</v>
      </c>
      <c r="F18" s="36">
        <v>23</v>
      </c>
      <c r="G18" s="36"/>
      <c r="H18" s="2">
        <v>554.3075122680382</v>
      </c>
      <c r="I18" s="36">
        <v>17</v>
      </c>
      <c r="J18" s="36"/>
      <c r="K18" s="2">
        <v>3316.869326462577</v>
      </c>
      <c r="L18" s="36">
        <v>21</v>
      </c>
      <c r="M18" s="36"/>
      <c r="N18" s="2">
        <v>220.88734843195294</v>
      </c>
      <c r="O18" s="36">
        <v>7</v>
      </c>
      <c r="P18" s="36"/>
      <c r="Q18" s="2">
        <v>118.26870298071532</v>
      </c>
      <c r="R18" s="36">
        <v>9</v>
      </c>
      <c r="S18" s="36"/>
      <c r="T18" s="2">
        <v>614.4228819809808</v>
      </c>
      <c r="U18" s="36">
        <v>22</v>
      </c>
      <c r="V18" s="36"/>
      <c r="W18" s="2">
        <v>107.11137706884851</v>
      </c>
      <c r="X18" s="33">
        <v>1</v>
      </c>
      <c r="Y18" s="33"/>
      <c r="Z18" s="2">
        <v>55.93582267153126</v>
      </c>
      <c r="AA18" s="33">
        <v>13</v>
      </c>
      <c r="AB18" s="3"/>
      <c r="AC18" s="2">
        <v>498.34757638636205</v>
      </c>
      <c r="AD18" s="33">
        <v>8</v>
      </c>
      <c r="AE18" s="33"/>
      <c r="AF18" s="2">
        <v>360.82091516123006</v>
      </c>
      <c r="AG18" s="33">
        <v>24</v>
      </c>
      <c r="AH18" s="33"/>
      <c r="AI18" s="2">
        <v>65.00190191469902</v>
      </c>
      <c r="AJ18" s="3">
        <v>24</v>
      </c>
      <c r="AK18" s="3"/>
      <c r="AL18" s="2">
        <v>1096.4546264517585</v>
      </c>
      <c r="AM18" s="3">
        <v>22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32</v>
      </c>
      <c r="B19" s="2">
        <f>+E19+H19+K19+N19+Q19+T19+W19+Z19+AC19+AF19+AI19+AL19</f>
        <v>7327.980587206605</v>
      </c>
      <c r="C19" s="36">
        <f>RANK(B19,B$12:B46)</f>
        <v>23</v>
      </c>
      <c r="D19" s="36"/>
      <c r="E19" s="2">
        <v>139.71721668777968</v>
      </c>
      <c r="F19" s="36">
        <v>24</v>
      </c>
      <c r="G19" s="36"/>
      <c r="H19" s="2">
        <v>545.2075956824451</v>
      </c>
      <c r="I19" s="36">
        <v>18</v>
      </c>
      <c r="J19" s="36"/>
      <c r="K19" s="2">
        <v>3256.078224193684</v>
      </c>
      <c r="L19" s="36">
        <v>24</v>
      </c>
      <c r="M19" s="36"/>
      <c r="N19" s="2">
        <v>211.7345914860667</v>
      </c>
      <c r="O19" s="36">
        <v>13</v>
      </c>
      <c r="P19" s="36"/>
      <c r="Q19" s="2">
        <v>49.08292996832778</v>
      </c>
      <c r="R19" s="36">
        <v>22</v>
      </c>
      <c r="S19" s="36"/>
      <c r="T19" s="2">
        <v>680.1505095741541</v>
      </c>
      <c r="U19" s="36">
        <v>20</v>
      </c>
      <c r="V19" s="36"/>
      <c r="W19" s="2">
        <v>32.13866387005719</v>
      </c>
      <c r="X19" s="33">
        <v>21</v>
      </c>
      <c r="Y19" s="33"/>
      <c r="Z19" s="2">
        <v>55.545652492270634</v>
      </c>
      <c r="AA19" s="33">
        <v>14</v>
      </c>
      <c r="AB19" s="3"/>
      <c r="AC19" s="2">
        <v>531.7204984776405</v>
      </c>
      <c r="AD19" s="33">
        <v>7</v>
      </c>
      <c r="AE19" s="3"/>
      <c r="AF19" s="2">
        <v>536.2141724176889</v>
      </c>
      <c r="AG19" s="33">
        <v>14</v>
      </c>
      <c r="AH19" s="33"/>
      <c r="AI19" s="2">
        <v>142.28325136474214</v>
      </c>
      <c r="AJ19" s="3">
        <v>19</v>
      </c>
      <c r="AK19" s="3"/>
      <c r="AL19" s="2">
        <v>1148.107280991749</v>
      </c>
      <c r="AM19" s="3">
        <v>19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33</v>
      </c>
      <c r="B20" s="2">
        <f>+E20+H20+K20+N20+Q20+T20+W20+Z20+AC20+AF20+AI20+AL20</f>
        <v>7561.807210626057</v>
      </c>
      <c r="C20" s="36">
        <f>RANK(B20,B$12:B47)</f>
        <v>18</v>
      </c>
      <c r="D20" s="36"/>
      <c r="E20" s="2">
        <v>168.77364919778125</v>
      </c>
      <c r="F20" s="36">
        <v>20</v>
      </c>
      <c r="G20" s="36"/>
      <c r="H20" s="2">
        <v>625.562902712872</v>
      </c>
      <c r="I20" s="36">
        <v>8</v>
      </c>
      <c r="J20" s="36"/>
      <c r="K20" s="2">
        <v>3256.5800554670955</v>
      </c>
      <c r="L20" s="36">
        <v>23</v>
      </c>
      <c r="M20" s="36"/>
      <c r="N20" s="2">
        <v>172.27256773930273</v>
      </c>
      <c r="O20" s="36">
        <v>22</v>
      </c>
      <c r="P20" s="36"/>
      <c r="Q20" s="2">
        <v>86.67106947328533</v>
      </c>
      <c r="R20" s="36">
        <v>16</v>
      </c>
      <c r="S20" s="36"/>
      <c r="T20" s="2">
        <v>845.0217239979261</v>
      </c>
      <c r="U20" s="36">
        <v>8</v>
      </c>
      <c r="V20" s="36"/>
      <c r="W20" s="2">
        <v>41.07446135032993</v>
      </c>
      <c r="X20" s="33">
        <v>17</v>
      </c>
      <c r="Y20" s="33"/>
      <c r="Z20" s="2">
        <v>75.93895968743078</v>
      </c>
      <c r="AA20" s="33">
        <v>5</v>
      </c>
      <c r="AB20" s="33"/>
      <c r="AC20" s="2">
        <v>427.34107947309144</v>
      </c>
      <c r="AD20" s="33">
        <v>17</v>
      </c>
      <c r="AE20" s="33"/>
      <c r="AF20" s="2">
        <v>494.09959164823016</v>
      </c>
      <c r="AG20" s="33">
        <v>21</v>
      </c>
      <c r="AH20" s="33"/>
      <c r="AI20" s="2">
        <v>213.19194595567444</v>
      </c>
      <c r="AJ20" s="3">
        <v>4</v>
      </c>
      <c r="AK20" s="3"/>
      <c r="AL20" s="2">
        <v>1155.279203923037</v>
      </c>
      <c r="AM20" s="3">
        <v>16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34</v>
      </c>
      <c r="B21" s="2">
        <f>+E21+H21+K21+N21+Q21+T21+W21+Z21+AC21+AF21+AI21+AL21</f>
        <v>7448.500827998449</v>
      </c>
      <c r="C21" s="36">
        <f>RANK(B21,B$12:B48)</f>
        <v>21</v>
      </c>
      <c r="D21" s="36"/>
      <c r="E21" s="2">
        <v>220.63393380454895</v>
      </c>
      <c r="F21" s="36">
        <v>9</v>
      </c>
      <c r="G21" s="36"/>
      <c r="H21" s="2">
        <v>625.5421963066968</v>
      </c>
      <c r="I21" s="36">
        <v>9</v>
      </c>
      <c r="J21" s="36"/>
      <c r="K21" s="2">
        <v>3400.8397247644257</v>
      </c>
      <c r="L21" s="36">
        <v>19</v>
      </c>
      <c r="M21" s="36"/>
      <c r="N21" s="2">
        <v>214.8479250156432</v>
      </c>
      <c r="O21" s="36">
        <v>10</v>
      </c>
      <c r="P21" s="36"/>
      <c r="Q21" s="2">
        <v>48.77564950462105</v>
      </c>
      <c r="R21" s="36">
        <v>23</v>
      </c>
      <c r="S21" s="36"/>
      <c r="T21" s="2">
        <v>698.9447747749817</v>
      </c>
      <c r="U21" s="36">
        <v>16</v>
      </c>
      <c r="V21" s="36"/>
      <c r="W21" s="2">
        <v>55.63721678218364</v>
      </c>
      <c r="X21" s="33">
        <v>8</v>
      </c>
      <c r="Y21" s="33"/>
      <c r="Z21" s="2">
        <v>52.18633050108562</v>
      </c>
      <c r="AA21" s="33">
        <v>16</v>
      </c>
      <c r="AB21" s="3"/>
      <c r="AC21" s="2">
        <v>491.6184295758751</v>
      </c>
      <c r="AD21" s="33">
        <v>9</v>
      </c>
      <c r="AE21" s="3"/>
      <c r="AF21" s="2">
        <v>533.9792851358002</v>
      </c>
      <c r="AG21" s="33">
        <v>16</v>
      </c>
      <c r="AH21" s="33"/>
      <c r="AI21" s="2">
        <v>169.61532782124652</v>
      </c>
      <c r="AJ21" s="3">
        <v>13</v>
      </c>
      <c r="AK21" s="3"/>
      <c r="AL21" s="2">
        <v>935.8800340113384</v>
      </c>
      <c r="AM21" s="3"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35</v>
      </c>
      <c r="B22" s="2">
        <f>+E22+H22+K22+N22+Q22+T22+W22+Z22+AC22+AF22+AI22+AL22</f>
        <v>8368.524904337468</v>
      </c>
      <c r="C22" s="36">
        <f>RANK(B22,B$12:B49)</f>
        <v>7</v>
      </c>
      <c r="D22" s="36"/>
      <c r="E22" s="2">
        <v>255.83448420877474</v>
      </c>
      <c r="F22" s="36">
        <v>4</v>
      </c>
      <c r="G22" s="36"/>
      <c r="H22" s="2">
        <v>643.0213897056373</v>
      </c>
      <c r="I22" s="36">
        <v>6</v>
      </c>
      <c r="J22" s="36"/>
      <c r="K22" s="2">
        <v>3668.192199682563</v>
      </c>
      <c r="L22" s="36">
        <v>9</v>
      </c>
      <c r="M22" s="36"/>
      <c r="N22" s="2">
        <v>166.95541700668628</v>
      </c>
      <c r="O22" s="36">
        <v>23</v>
      </c>
      <c r="P22" s="36"/>
      <c r="Q22" s="2">
        <v>166.32430063232783</v>
      </c>
      <c r="R22" s="36">
        <v>4</v>
      </c>
      <c r="S22" s="36"/>
      <c r="T22" s="2">
        <v>682.3938913401115</v>
      </c>
      <c r="U22" s="36">
        <v>19</v>
      </c>
      <c r="V22" s="36"/>
      <c r="W22" s="2">
        <v>67.56931174509694</v>
      </c>
      <c r="X22" s="33">
        <v>5</v>
      </c>
      <c r="Y22" s="3"/>
      <c r="Z22" s="2">
        <v>62.368266757784674</v>
      </c>
      <c r="AA22" s="33">
        <v>8</v>
      </c>
      <c r="AB22" s="33"/>
      <c r="AC22" s="2">
        <v>478.9754935449909</v>
      </c>
      <c r="AD22" s="33">
        <v>11</v>
      </c>
      <c r="AE22" s="33"/>
      <c r="AF22" s="2">
        <v>575.7546138325673</v>
      </c>
      <c r="AG22" s="33">
        <v>9</v>
      </c>
      <c r="AH22" s="33"/>
      <c r="AI22" s="2">
        <v>200.7492566479484</v>
      </c>
      <c r="AJ22" s="3">
        <v>6</v>
      </c>
      <c r="AK22" s="3"/>
      <c r="AL22" s="2">
        <v>1400.3862792329778</v>
      </c>
      <c r="AM22" s="3">
        <v>7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6"/>
      <c r="D23" s="36"/>
      <c r="E23" s="2"/>
      <c r="F23" s="36"/>
      <c r="G23" s="36"/>
      <c r="H23" s="2"/>
      <c r="I23" s="36"/>
      <c r="J23" s="36"/>
      <c r="K23" s="2"/>
      <c r="L23" s="36"/>
      <c r="M23" s="36"/>
      <c r="N23" s="2"/>
      <c r="O23" s="36"/>
      <c r="P23" s="36"/>
      <c r="Q23" s="2"/>
      <c r="R23" s="36"/>
      <c r="S23" s="36"/>
      <c r="T23" s="2"/>
      <c r="U23" s="36"/>
      <c r="V23" s="36"/>
      <c r="W23" s="2"/>
      <c r="X23" s="33"/>
      <c r="Y23" s="3"/>
      <c r="Z23" s="2"/>
      <c r="AA23" s="33"/>
      <c r="AB23" s="33"/>
      <c r="AC23" s="2"/>
      <c r="AD23" s="33"/>
      <c r="AE23" s="33"/>
      <c r="AF23" s="2"/>
      <c r="AG23" s="33"/>
      <c r="AH23" s="33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36</v>
      </c>
      <c r="B24" s="2">
        <f>+E24+H24+K24+N24+Q24+T24+W24+Z24+AC24+AF24+AI24+AL24</f>
        <v>7488.994719843253</v>
      </c>
      <c r="C24" s="36">
        <f>RANK(B24,B$12:B51)</f>
        <v>20</v>
      </c>
      <c r="D24" s="36"/>
      <c r="E24" s="2">
        <v>166.7565467184253</v>
      </c>
      <c r="F24" s="36">
        <v>21</v>
      </c>
      <c r="G24" s="36"/>
      <c r="H24" s="2">
        <v>583.2600077774721</v>
      </c>
      <c r="I24" s="36">
        <v>14</v>
      </c>
      <c r="J24" s="36"/>
      <c r="K24" s="2">
        <v>3532.5712362044824</v>
      </c>
      <c r="L24" s="36">
        <v>14</v>
      </c>
      <c r="M24" s="36"/>
      <c r="N24" s="2">
        <v>192.22380513887913</v>
      </c>
      <c r="O24" s="36">
        <v>18</v>
      </c>
      <c r="P24" s="36"/>
      <c r="Q24" s="2">
        <v>72.13190784050911</v>
      </c>
      <c r="R24" s="36">
        <v>19</v>
      </c>
      <c r="S24" s="36"/>
      <c r="T24" s="2">
        <v>609.0129447632975</v>
      </c>
      <c r="U24" s="36">
        <v>24</v>
      </c>
      <c r="V24" s="36"/>
      <c r="W24" s="2">
        <v>47.967409927401526</v>
      </c>
      <c r="X24" s="33">
        <v>13</v>
      </c>
      <c r="Y24" s="3"/>
      <c r="Z24" s="2">
        <v>90.63938036105954</v>
      </c>
      <c r="AA24" s="33">
        <v>2</v>
      </c>
      <c r="AB24" s="3"/>
      <c r="AC24" s="2">
        <v>301.41354535978974</v>
      </c>
      <c r="AD24" s="33">
        <v>22</v>
      </c>
      <c r="AE24" s="33"/>
      <c r="AF24" s="2">
        <v>530.3946175443401</v>
      </c>
      <c r="AG24" s="33">
        <v>18</v>
      </c>
      <c r="AH24" s="33"/>
      <c r="AI24" s="2">
        <v>207.67808563204795</v>
      </c>
      <c r="AJ24" s="3">
        <v>5</v>
      </c>
      <c r="AK24" s="3"/>
      <c r="AL24" s="2">
        <v>1154.9452325755474</v>
      </c>
      <c r="AM24" s="3">
        <v>17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37</v>
      </c>
      <c r="B25" s="2">
        <f>+E25+H25+K25+N25+Q25+T25+W25+Z25+AC25+AF25+AI25+AL25</f>
        <v>7908.401298701298</v>
      </c>
      <c r="C25" s="36">
        <f>RANK(B25,B$12:B52)</f>
        <v>13</v>
      </c>
      <c r="D25" s="36"/>
      <c r="E25" s="2">
        <v>195.37420199635076</v>
      </c>
      <c r="F25" s="36">
        <v>14</v>
      </c>
      <c r="G25" s="36"/>
      <c r="H25" s="2">
        <v>452.29341633573034</v>
      </c>
      <c r="I25" s="36">
        <v>23</v>
      </c>
      <c r="J25" s="36"/>
      <c r="K25" s="2">
        <v>3613.3659160674024</v>
      </c>
      <c r="L25" s="36">
        <v>11</v>
      </c>
      <c r="M25" s="36"/>
      <c r="N25" s="2">
        <v>244.38733068584307</v>
      </c>
      <c r="O25" s="36">
        <v>4</v>
      </c>
      <c r="P25" s="36"/>
      <c r="Q25" s="2">
        <v>122.01775034882472</v>
      </c>
      <c r="R25" s="36">
        <v>8</v>
      </c>
      <c r="S25" s="36"/>
      <c r="T25" s="2">
        <v>614.2845100354192</v>
      </c>
      <c r="U25" s="36">
        <v>23</v>
      </c>
      <c r="V25" s="36"/>
      <c r="W25" s="2">
        <v>71.70981002468606</v>
      </c>
      <c r="X25" s="33">
        <v>4</v>
      </c>
      <c r="Y25" s="33"/>
      <c r="Z25" s="2">
        <v>59.22590104110765</v>
      </c>
      <c r="AA25" s="33">
        <v>10</v>
      </c>
      <c r="AB25" s="3"/>
      <c r="AC25" s="2">
        <v>612.354822367715</v>
      </c>
      <c r="AD25" s="33">
        <v>2</v>
      </c>
      <c r="AE25" s="33"/>
      <c r="AF25" s="2">
        <v>512.2244391971665</v>
      </c>
      <c r="AG25" s="33">
        <v>19</v>
      </c>
      <c r="AH25" s="33"/>
      <c r="AI25" s="2">
        <v>156.12641837501343</v>
      </c>
      <c r="AJ25" s="3">
        <v>16</v>
      </c>
      <c r="AK25" s="3"/>
      <c r="AL25" s="2">
        <v>1255.0367822260384</v>
      </c>
      <c r="AM25" s="3">
        <v>11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38</v>
      </c>
      <c r="B26" s="2">
        <f>+E26+H26+K26+N26+Q26+T26+W26+Z26+AC26+AF26+AI26+AL26</f>
        <v>7359.5599787719875</v>
      </c>
      <c r="C26" s="36">
        <f>RANK(B26,B$12:B53)</f>
        <v>22</v>
      </c>
      <c r="D26" s="36"/>
      <c r="E26" s="2">
        <v>150.2580236999588</v>
      </c>
      <c r="F26" s="36">
        <v>22</v>
      </c>
      <c r="G26" s="36"/>
      <c r="H26" s="2">
        <v>486.2834171513963</v>
      </c>
      <c r="I26" s="36">
        <v>22</v>
      </c>
      <c r="J26" s="36"/>
      <c r="K26" s="2">
        <v>3426.9684602009675</v>
      </c>
      <c r="L26" s="36">
        <v>18</v>
      </c>
      <c r="M26" s="36"/>
      <c r="N26" s="2">
        <v>180.6185669694917</v>
      </c>
      <c r="O26" s="36">
        <v>19</v>
      </c>
      <c r="P26" s="36"/>
      <c r="Q26" s="2">
        <v>62.6260705133129</v>
      </c>
      <c r="R26" s="36">
        <v>20</v>
      </c>
      <c r="S26" s="36"/>
      <c r="T26" s="2">
        <v>664.939343747163</v>
      </c>
      <c r="U26" s="36">
        <v>21</v>
      </c>
      <c r="V26" s="36"/>
      <c r="W26" s="2">
        <v>30.301927978380945</v>
      </c>
      <c r="X26" s="33">
        <v>23</v>
      </c>
      <c r="Y26" s="33"/>
      <c r="Z26" s="2">
        <v>52.494191764369056</v>
      </c>
      <c r="AA26" s="33">
        <v>15</v>
      </c>
      <c r="AB26" s="3"/>
      <c r="AC26" s="2">
        <v>430.8062795813054</v>
      </c>
      <c r="AD26" s="33">
        <v>16</v>
      </c>
      <c r="AE26" s="3"/>
      <c r="AF26" s="2">
        <v>486.9244760381825</v>
      </c>
      <c r="AG26" s="33">
        <v>22</v>
      </c>
      <c r="AH26" s="33"/>
      <c r="AI26" s="2">
        <v>189.8333975294504</v>
      </c>
      <c r="AJ26" s="3">
        <v>8</v>
      </c>
      <c r="AK26" s="3"/>
      <c r="AL26" s="2">
        <v>1197.5058235980086</v>
      </c>
      <c r="AM26" s="3">
        <v>13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39</v>
      </c>
      <c r="B27" s="2">
        <f>+E27+H27+K27+N27+Q27+T27+W27+Z27+AC27+AF27+AI27+AL27</f>
        <v>8935.153929618422</v>
      </c>
      <c r="C27" s="36">
        <f>RANK(B27,B$12:B54)</f>
        <v>6</v>
      </c>
      <c r="D27" s="36"/>
      <c r="E27" s="2">
        <v>222.77614396552738</v>
      </c>
      <c r="F27" s="36">
        <v>7</v>
      </c>
      <c r="G27" s="36"/>
      <c r="H27" s="2">
        <v>646.6940047329197</v>
      </c>
      <c r="I27" s="36">
        <v>5</v>
      </c>
      <c r="J27" s="36"/>
      <c r="K27" s="2">
        <v>4000.083450322004</v>
      </c>
      <c r="L27" s="36">
        <v>4</v>
      </c>
      <c r="M27" s="36"/>
      <c r="N27" s="2">
        <v>199.31702650199557</v>
      </c>
      <c r="O27" s="36">
        <v>17</v>
      </c>
      <c r="P27" s="36"/>
      <c r="Q27" s="2">
        <v>35.967132580618575</v>
      </c>
      <c r="R27" s="36">
        <v>24</v>
      </c>
      <c r="S27" s="36"/>
      <c r="T27" s="2">
        <v>1059.0805500547463</v>
      </c>
      <c r="U27" s="36">
        <v>2</v>
      </c>
      <c r="V27" s="36"/>
      <c r="W27" s="2">
        <v>37.75119983046258</v>
      </c>
      <c r="X27" s="33">
        <v>19</v>
      </c>
      <c r="Y27" s="3"/>
      <c r="Z27" s="2">
        <v>61.5772883431249</v>
      </c>
      <c r="AA27" s="33">
        <v>9</v>
      </c>
      <c r="AB27" s="3"/>
      <c r="AC27" s="2">
        <v>450.2847110211098</v>
      </c>
      <c r="AD27" s="33">
        <v>13</v>
      </c>
      <c r="AE27" s="33"/>
      <c r="AF27" s="2">
        <v>531.3748884467311</v>
      </c>
      <c r="AG27" s="33">
        <v>17</v>
      </c>
      <c r="AH27" s="33"/>
      <c r="AI27" s="2">
        <v>240.10748672545535</v>
      </c>
      <c r="AJ27" s="3">
        <v>2</v>
      </c>
      <c r="AK27" s="3"/>
      <c r="AL27" s="2">
        <v>1450.140047093728</v>
      </c>
      <c r="AM27" s="3">
        <v>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40</v>
      </c>
      <c r="B28" s="2">
        <f>+E28+H28+K28+N28+Q28+T28+W28+Z28+AC28+AF28+AI28+AL28</f>
        <v>9545.913561185216</v>
      </c>
      <c r="C28" s="36">
        <f>RANK(B28,B$12:B55)</f>
        <v>3</v>
      </c>
      <c r="D28" s="36"/>
      <c r="E28" s="2">
        <v>364.9039965029687</v>
      </c>
      <c r="F28" s="36">
        <v>2</v>
      </c>
      <c r="G28" s="36"/>
      <c r="H28" s="2">
        <v>783.9083556019709</v>
      </c>
      <c r="I28" s="36">
        <v>1</v>
      </c>
      <c r="J28" s="36"/>
      <c r="K28" s="2">
        <v>4277.812488479843</v>
      </c>
      <c r="L28" s="36">
        <v>3</v>
      </c>
      <c r="M28" s="36"/>
      <c r="N28" s="2">
        <v>241.56706439715745</v>
      </c>
      <c r="O28" s="36">
        <v>5</v>
      </c>
      <c r="P28" s="36"/>
      <c r="Q28" s="2">
        <v>179.20484709010344</v>
      </c>
      <c r="R28" s="36">
        <v>2</v>
      </c>
      <c r="S28" s="36"/>
      <c r="T28" s="2">
        <v>807.0191032821699</v>
      </c>
      <c r="U28" s="36">
        <v>10</v>
      </c>
      <c r="V28" s="36"/>
      <c r="W28" s="2">
        <v>84.76780763270733</v>
      </c>
      <c r="X28" s="33">
        <v>3</v>
      </c>
      <c r="Y28" s="33"/>
      <c r="Z28" s="2">
        <v>11.71371267799462</v>
      </c>
      <c r="AA28" s="33">
        <v>19</v>
      </c>
      <c r="AB28" s="3"/>
      <c r="AC28" s="2">
        <v>559.1485824807028</v>
      </c>
      <c r="AD28" s="33">
        <v>4</v>
      </c>
      <c r="AE28" s="3"/>
      <c r="AF28" s="2">
        <v>647.6269316739977</v>
      </c>
      <c r="AG28" s="33">
        <v>1</v>
      </c>
      <c r="AH28" s="33"/>
      <c r="AI28" s="2">
        <v>214.4147232272492</v>
      </c>
      <c r="AJ28" s="3">
        <v>3</v>
      </c>
      <c r="AK28" s="3"/>
      <c r="AL28" s="2">
        <v>1373.8259481383518</v>
      </c>
      <c r="AM28" s="3">
        <v>9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6"/>
      <c r="D29" s="36"/>
      <c r="E29" s="2"/>
      <c r="F29" s="36"/>
      <c r="G29" s="36"/>
      <c r="H29" s="2"/>
      <c r="I29" s="36"/>
      <c r="J29" s="36"/>
      <c r="K29" s="2"/>
      <c r="L29" s="36"/>
      <c r="M29" s="36"/>
      <c r="N29" s="2"/>
      <c r="O29" s="36"/>
      <c r="P29" s="36"/>
      <c r="Q29" s="2"/>
      <c r="R29" s="36"/>
      <c r="S29" s="36"/>
      <c r="T29" s="2"/>
      <c r="U29" s="36"/>
      <c r="V29" s="36"/>
      <c r="W29" s="2"/>
      <c r="X29" s="33"/>
      <c r="Y29" s="33"/>
      <c r="Z29" s="2"/>
      <c r="AA29" s="33"/>
      <c r="AB29" s="3"/>
      <c r="AC29" s="2"/>
      <c r="AD29" s="33"/>
      <c r="AE29" s="3"/>
      <c r="AF29" s="2"/>
      <c r="AG29" s="33"/>
      <c r="AH29" s="33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5" t="s">
        <v>117</v>
      </c>
      <c r="B30" s="2">
        <f>+E30+H30+K30+N30+Q30+T30+W30+Z30+AC30+AF30+AI30+AL30</f>
        <v>9910.420666556389</v>
      </c>
      <c r="C30" s="36">
        <f>RANK(B30,B$12:B57)</f>
        <v>1</v>
      </c>
      <c r="D30" s="36"/>
      <c r="E30" s="2">
        <v>223.28098000450805</v>
      </c>
      <c r="F30" s="36">
        <v>6</v>
      </c>
      <c r="G30" s="36"/>
      <c r="H30" s="2">
        <v>686.567743016271</v>
      </c>
      <c r="I30" s="36">
        <v>4</v>
      </c>
      <c r="J30" s="36"/>
      <c r="K30" s="2">
        <v>4753.844880481032</v>
      </c>
      <c r="L30" s="36">
        <v>1</v>
      </c>
      <c r="M30" s="36"/>
      <c r="N30" s="2">
        <v>204.56872864042538</v>
      </c>
      <c r="O30" s="36">
        <v>15</v>
      </c>
      <c r="P30" s="36"/>
      <c r="Q30" s="2">
        <v>101.68755702786565</v>
      </c>
      <c r="R30" s="36">
        <v>13</v>
      </c>
      <c r="S30" s="36"/>
      <c r="T30" s="2">
        <v>1041.9336235191977</v>
      </c>
      <c r="U30" s="36">
        <v>3</v>
      </c>
      <c r="V30" s="36"/>
      <c r="W30" s="2">
        <v>46.35642372349046</v>
      </c>
      <c r="X30" s="33">
        <v>14</v>
      </c>
      <c r="Y30" s="33"/>
      <c r="Z30" s="2">
        <v>0.29617520522111496</v>
      </c>
      <c r="AA30" s="33">
        <v>21</v>
      </c>
      <c r="AB30" s="3"/>
      <c r="AC30" s="2">
        <v>408.28474361695544</v>
      </c>
      <c r="AD30" s="33">
        <v>18</v>
      </c>
      <c r="AE30" s="3"/>
      <c r="AF30" s="2">
        <v>579.8872689240036</v>
      </c>
      <c r="AG30" s="33">
        <v>7</v>
      </c>
      <c r="AH30" s="33"/>
      <c r="AI30" s="2">
        <v>190.5496824262527</v>
      </c>
      <c r="AJ30" s="3">
        <v>7</v>
      </c>
      <c r="AK30" s="3"/>
      <c r="AL30" s="2">
        <v>1673.1628599711662</v>
      </c>
      <c r="AM30" s="3"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42</v>
      </c>
      <c r="B31" s="2">
        <f>+E31+H31+K31+N31+Q31+T31+W31+Z31+AC31+AF31+AI31+AL31</f>
        <v>7590.927993757049</v>
      </c>
      <c r="C31" s="36">
        <f>RANK(B31,B$12:B58)</f>
        <v>17</v>
      </c>
      <c r="D31" s="36"/>
      <c r="E31" s="2">
        <v>202.337670084962</v>
      </c>
      <c r="F31" s="36">
        <v>13</v>
      </c>
      <c r="G31" s="36"/>
      <c r="H31" s="2">
        <v>544.45245006864</v>
      </c>
      <c r="I31" s="36">
        <v>19</v>
      </c>
      <c r="J31" s="36"/>
      <c r="K31" s="2">
        <v>3271.4875312966274</v>
      </c>
      <c r="L31" s="36">
        <v>22</v>
      </c>
      <c r="M31" s="36"/>
      <c r="N31" s="2">
        <v>201.7980382339019</v>
      </c>
      <c r="O31" s="36">
        <v>16</v>
      </c>
      <c r="P31" s="36"/>
      <c r="Q31" s="2">
        <v>111.02502544579536</v>
      </c>
      <c r="R31" s="36">
        <v>12</v>
      </c>
      <c r="S31" s="36"/>
      <c r="T31" s="2">
        <v>788.1914607628673</v>
      </c>
      <c r="U31" s="36">
        <v>12</v>
      </c>
      <c r="V31" s="36"/>
      <c r="W31" s="2">
        <v>50.99921808473893</v>
      </c>
      <c r="X31" s="33">
        <v>11</v>
      </c>
      <c r="Y31" s="33"/>
      <c r="Z31" s="2">
        <v>58.015041568545826</v>
      </c>
      <c r="AA31" s="33">
        <v>11</v>
      </c>
      <c r="AB31" s="33"/>
      <c r="AC31" s="2">
        <v>491.2828313265917</v>
      </c>
      <c r="AD31" s="33">
        <v>10</v>
      </c>
      <c r="AE31" s="33"/>
      <c r="AF31" s="2">
        <v>508.911828149696</v>
      </c>
      <c r="AG31" s="33">
        <v>20</v>
      </c>
      <c r="AH31" s="33"/>
      <c r="AI31" s="2">
        <v>176.53858293709857</v>
      </c>
      <c r="AJ31" s="3">
        <v>12</v>
      </c>
      <c r="AK31" s="3"/>
      <c r="AL31" s="2">
        <v>1185.8883157975845</v>
      </c>
      <c r="AM31" s="3">
        <v>14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43</v>
      </c>
      <c r="B32" s="2">
        <f>+E32+H32+K32+N32+Q32+T32+W32+Z32+AC32+AF32+AI32+AL32</f>
        <v>8046.753189230724</v>
      </c>
      <c r="C32" s="36">
        <f>RANK(B32,B$12:B59)</f>
        <v>10</v>
      </c>
      <c r="D32" s="36"/>
      <c r="E32" s="2">
        <v>203.4523226223018</v>
      </c>
      <c r="F32" s="36">
        <v>12</v>
      </c>
      <c r="G32" s="36"/>
      <c r="H32" s="2">
        <v>536.9747720181477</v>
      </c>
      <c r="I32" s="36">
        <v>20</v>
      </c>
      <c r="J32" s="36"/>
      <c r="K32" s="2">
        <v>3639.9382966740304</v>
      </c>
      <c r="L32" s="36">
        <v>10</v>
      </c>
      <c r="M32" s="36"/>
      <c r="N32" s="2">
        <v>299.2326140261649</v>
      </c>
      <c r="O32" s="36">
        <v>2</v>
      </c>
      <c r="P32" s="36"/>
      <c r="Q32" s="2">
        <v>116.37869651047038</v>
      </c>
      <c r="R32" s="36">
        <v>10</v>
      </c>
      <c r="S32" s="36"/>
      <c r="T32" s="2">
        <v>739.3475569451913</v>
      </c>
      <c r="U32" s="36">
        <v>15</v>
      </c>
      <c r="V32" s="36"/>
      <c r="W32" s="2">
        <v>42.49535381785143</v>
      </c>
      <c r="X32" s="33">
        <v>16</v>
      </c>
      <c r="Y32" s="3"/>
      <c r="Z32" s="2">
        <v>64.31039114442824</v>
      </c>
      <c r="AA32" s="33">
        <v>6</v>
      </c>
      <c r="AB32" s="33"/>
      <c r="AC32" s="2">
        <v>547.8803061944441</v>
      </c>
      <c r="AD32" s="33">
        <v>6</v>
      </c>
      <c r="AE32" s="33"/>
      <c r="AF32" s="2">
        <v>593.8021621275263</v>
      </c>
      <c r="AG32" s="33">
        <v>5</v>
      </c>
      <c r="AH32" s="33"/>
      <c r="AI32" s="2">
        <v>169.06110110524273</v>
      </c>
      <c r="AJ32" s="3">
        <v>14</v>
      </c>
      <c r="AK32" s="3"/>
      <c r="AL32" s="2">
        <v>1093.8796160449256</v>
      </c>
      <c r="AM32" s="3">
        <v>23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44</v>
      </c>
      <c r="B33" s="2">
        <f>+E33+H33+K33+N33+Q33+T33+W33+Z33+AC33+AF33+AI33+AL33</f>
        <v>8032.717856993962</v>
      </c>
      <c r="C33" s="36">
        <f>RANK(B33,B$12:B60)</f>
        <v>11</v>
      </c>
      <c r="D33" s="36"/>
      <c r="E33" s="2">
        <v>219.77082214210026</v>
      </c>
      <c r="F33" s="36">
        <v>10</v>
      </c>
      <c r="G33" s="36"/>
      <c r="H33" s="2">
        <v>616.497993481266</v>
      </c>
      <c r="I33" s="36">
        <v>11</v>
      </c>
      <c r="J33" s="36"/>
      <c r="K33" s="2">
        <v>3431.452736519557</v>
      </c>
      <c r="L33" s="36">
        <v>17</v>
      </c>
      <c r="M33" s="36"/>
      <c r="N33" s="2">
        <v>211.56135687083975</v>
      </c>
      <c r="O33" s="36">
        <v>14</v>
      </c>
      <c r="P33" s="36"/>
      <c r="Q33" s="2">
        <v>133.2949598635267</v>
      </c>
      <c r="R33" s="36">
        <v>5</v>
      </c>
      <c r="S33" s="36"/>
      <c r="T33" s="2">
        <v>848.0473136991493</v>
      </c>
      <c r="U33" s="36">
        <v>7</v>
      </c>
      <c r="V33" s="36"/>
      <c r="W33" s="2">
        <v>54.82867313141275</v>
      </c>
      <c r="X33" s="33">
        <v>9</v>
      </c>
      <c r="Y33" s="33"/>
      <c r="Z33" s="2">
        <v>57.92190858275974</v>
      </c>
      <c r="AA33" s="33">
        <v>12</v>
      </c>
      <c r="AB33" s="3"/>
      <c r="AC33" s="2">
        <v>552.8010724588041</v>
      </c>
      <c r="AD33" s="33">
        <v>5</v>
      </c>
      <c r="AE33" s="33"/>
      <c r="AF33" s="2">
        <v>575.9148453912716</v>
      </c>
      <c r="AG33" s="33">
        <v>8</v>
      </c>
      <c r="AH33" s="33"/>
      <c r="AI33" s="2">
        <v>178.959230449072</v>
      </c>
      <c r="AJ33" s="3">
        <v>10</v>
      </c>
      <c r="AK33" s="3"/>
      <c r="AL33" s="2">
        <v>1151.6669444042038</v>
      </c>
      <c r="AM33" s="3">
        <v>18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45</v>
      </c>
      <c r="B34" s="2">
        <f>+E34+H34+K34+N34+Q34+T34+W34+Z34+AC34+AF34+AI34+AL34</f>
        <v>9057.544955480755</v>
      </c>
      <c r="C34" s="36">
        <f>RANK(B34,B$12:B61)</f>
        <v>5</v>
      </c>
      <c r="D34" s="36"/>
      <c r="E34" s="2">
        <v>258.45537498514125</v>
      </c>
      <c r="F34" s="36">
        <v>3</v>
      </c>
      <c r="G34" s="36"/>
      <c r="H34" s="2">
        <v>731.2632869728214</v>
      </c>
      <c r="I34" s="36">
        <v>3</v>
      </c>
      <c r="J34" s="36"/>
      <c r="K34" s="2">
        <v>3926.845705092824</v>
      </c>
      <c r="L34" s="36">
        <v>5</v>
      </c>
      <c r="M34" s="36"/>
      <c r="N34" s="2">
        <v>316.6742162105615</v>
      </c>
      <c r="O34" s="36">
        <v>1</v>
      </c>
      <c r="P34" s="36"/>
      <c r="Q34" s="2">
        <v>178.1724339794435</v>
      </c>
      <c r="R34" s="36">
        <v>3</v>
      </c>
      <c r="S34" s="36"/>
      <c r="T34" s="2">
        <v>758.5239066583096</v>
      </c>
      <c r="U34" s="36">
        <v>14</v>
      </c>
      <c r="V34" s="36"/>
      <c r="W34" s="2">
        <v>31.004534634405054</v>
      </c>
      <c r="X34" s="33">
        <v>22</v>
      </c>
      <c r="Y34" s="3"/>
      <c r="Z34" s="2">
        <v>87.48107754373464</v>
      </c>
      <c r="AA34" s="33">
        <v>3</v>
      </c>
      <c r="AB34" s="33"/>
      <c r="AC34" s="2">
        <v>664.1253125329143</v>
      </c>
      <c r="AD34" s="33">
        <v>1</v>
      </c>
      <c r="AE34" s="3"/>
      <c r="AF34" s="2">
        <v>600.681271104114</v>
      </c>
      <c r="AG34" s="33">
        <v>4</v>
      </c>
      <c r="AH34" s="33"/>
      <c r="AI34" s="2">
        <v>365.7827793459794</v>
      </c>
      <c r="AJ34" s="3">
        <v>1</v>
      </c>
      <c r="AK34" s="3"/>
      <c r="AL34" s="2">
        <v>1138.5350564205069</v>
      </c>
      <c r="AM34" s="3">
        <v>20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6"/>
      <c r="F35" s="36"/>
      <c r="I35" s="36"/>
      <c r="L35" s="36"/>
      <c r="O35" s="36"/>
      <c r="Q35" s="2"/>
      <c r="R35" s="36"/>
      <c r="T35" s="2"/>
      <c r="U35" s="36"/>
      <c r="W35" s="2"/>
      <c r="X35" s="33"/>
      <c r="Z35" s="2"/>
      <c r="AA35" s="33"/>
      <c r="AC35" s="2"/>
      <c r="AD35" s="33"/>
      <c r="AF35" s="2"/>
      <c r="AG35" s="33"/>
      <c r="AI35" s="2"/>
      <c r="AJ35" s="3"/>
      <c r="AL35" s="2"/>
      <c r="AM35" s="3"/>
    </row>
    <row r="36" spans="1:52" ht="12.75">
      <c r="A36" s="3" t="s">
        <v>46</v>
      </c>
      <c r="B36" s="2">
        <f>+E36+H36+K36+N36+Q36+T36+W36+Z36+AC36+AF36+AI36+AL36</f>
        <v>7879.762892387076</v>
      </c>
      <c r="C36" s="36">
        <f>RANK(B36,B$12:B63)</f>
        <v>15</v>
      </c>
      <c r="D36" s="36"/>
      <c r="E36" s="2">
        <v>218.33744439960796</v>
      </c>
      <c r="F36" s="36">
        <v>11</v>
      </c>
      <c r="G36" s="36"/>
      <c r="H36" s="2">
        <v>608.35308169063</v>
      </c>
      <c r="I36" s="36">
        <v>13</v>
      </c>
      <c r="J36" s="36"/>
      <c r="K36" s="2">
        <v>3788.756498677511</v>
      </c>
      <c r="L36" s="36">
        <v>7</v>
      </c>
      <c r="M36" s="36"/>
      <c r="N36" s="2">
        <v>215.20940783346617</v>
      </c>
      <c r="O36" s="36">
        <v>9</v>
      </c>
      <c r="P36" s="36"/>
      <c r="Q36" s="2">
        <v>76.0573162600653</v>
      </c>
      <c r="R36" s="36">
        <v>18</v>
      </c>
      <c r="S36" s="36"/>
      <c r="T36" s="2">
        <v>695.2348721499137</v>
      </c>
      <c r="U36" s="36">
        <v>17</v>
      </c>
      <c r="V36" s="36"/>
      <c r="W36" s="2">
        <v>34.83289075483093</v>
      </c>
      <c r="X36" s="33">
        <v>20</v>
      </c>
      <c r="Y36" s="33"/>
      <c r="Z36" s="2">
        <v>0</v>
      </c>
      <c r="AA36" s="33">
        <v>23</v>
      </c>
      <c r="AB36" s="33"/>
      <c r="AC36" s="2">
        <v>295.46365282286547</v>
      </c>
      <c r="AD36" s="33">
        <v>23</v>
      </c>
      <c r="AE36" s="33"/>
      <c r="AF36" s="2">
        <v>558.2485676756455</v>
      </c>
      <c r="AG36" s="33">
        <v>13</v>
      </c>
      <c r="AH36" s="33"/>
      <c r="AI36" s="2">
        <v>127.94181575449232</v>
      </c>
      <c r="AJ36" s="3">
        <v>21</v>
      </c>
      <c r="AK36" s="3"/>
      <c r="AL36" s="2">
        <v>1261.3273443680469</v>
      </c>
      <c r="AM36" s="3">
        <v>10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47</v>
      </c>
      <c r="B37" s="2">
        <f>+E37+H37+K37+N37+Q37+T37+W37+Z37+AC37+AF37+AI37+AL37</f>
        <v>7489.081134792561</v>
      </c>
      <c r="C37" s="36">
        <f>RANK(B37,B$12:B64)</f>
        <v>19</v>
      </c>
      <c r="D37" s="36"/>
      <c r="E37" s="2">
        <v>184.58316262786408</v>
      </c>
      <c r="F37" s="36">
        <v>17</v>
      </c>
      <c r="G37" s="36"/>
      <c r="H37" s="2">
        <v>610.4233212991649</v>
      </c>
      <c r="I37" s="36">
        <v>12</v>
      </c>
      <c r="J37" s="36"/>
      <c r="K37" s="2">
        <v>3499.699914654211</v>
      </c>
      <c r="L37" s="36">
        <v>16</v>
      </c>
      <c r="M37" s="36"/>
      <c r="N37" s="2">
        <v>211.82452206813224</v>
      </c>
      <c r="O37" s="36">
        <v>12</v>
      </c>
      <c r="P37" s="36"/>
      <c r="Q37" s="2">
        <v>100.17040108014258</v>
      </c>
      <c r="R37" s="36">
        <v>14</v>
      </c>
      <c r="S37" s="36"/>
      <c r="T37" s="2">
        <v>685.8064932396793</v>
      </c>
      <c r="U37" s="36">
        <v>18</v>
      </c>
      <c r="V37" s="36"/>
      <c r="W37" s="2">
        <v>39.77372614082962</v>
      </c>
      <c r="X37" s="33">
        <v>18</v>
      </c>
      <c r="Y37" s="33"/>
      <c r="Z37" s="2">
        <v>5.924152955598948</v>
      </c>
      <c r="AA37" s="33">
        <v>20</v>
      </c>
      <c r="AB37" s="33"/>
      <c r="AC37" s="2">
        <v>277.3442314048196</v>
      </c>
      <c r="AD37" s="33">
        <v>24</v>
      </c>
      <c r="AE37" s="33"/>
      <c r="AF37" s="2">
        <v>535.708853502112</v>
      </c>
      <c r="AG37" s="33">
        <v>15</v>
      </c>
      <c r="AH37" s="33"/>
      <c r="AI37" s="2">
        <v>163.30326947366493</v>
      </c>
      <c r="AJ37" s="3">
        <v>15</v>
      </c>
      <c r="AK37" s="3"/>
      <c r="AL37" s="2">
        <v>1174.5190863463426</v>
      </c>
      <c r="AM37" s="3">
        <v>15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48</v>
      </c>
      <c r="B38" s="2">
        <f>+E38+H38+K38+N38+Q38+T38+W38+Z38+AC38+AF38+AI38+AL38</f>
        <v>8008.7073176881295</v>
      </c>
      <c r="C38" s="36">
        <f>RANK(B38,B$12:B65)</f>
        <v>12</v>
      </c>
      <c r="D38" s="36"/>
      <c r="E38" s="2">
        <v>184.09310263548068</v>
      </c>
      <c r="F38" s="36">
        <v>18</v>
      </c>
      <c r="G38" s="36"/>
      <c r="H38" s="2">
        <v>618.139981815409</v>
      </c>
      <c r="I38" s="36">
        <v>10</v>
      </c>
      <c r="J38" s="36"/>
      <c r="K38" s="2">
        <v>3734.215860890872</v>
      </c>
      <c r="L38" s="36">
        <v>8</v>
      </c>
      <c r="M38" s="36"/>
      <c r="N38" s="2">
        <v>216.01593298229668</v>
      </c>
      <c r="O38" s="36">
        <v>8</v>
      </c>
      <c r="P38" s="36"/>
      <c r="Q38" s="2">
        <v>98.19078802381932</v>
      </c>
      <c r="R38" s="36">
        <v>15</v>
      </c>
      <c r="S38" s="36"/>
      <c r="T38" s="2">
        <v>797.7741553747642</v>
      </c>
      <c r="U38" s="36">
        <v>11</v>
      </c>
      <c r="V38" s="36"/>
      <c r="W38" s="2">
        <v>51.11770714926766</v>
      </c>
      <c r="X38" s="33">
        <v>10</v>
      </c>
      <c r="Y38" s="3"/>
      <c r="Z38" s="2">
        <v>62.85459323345042</v>
      </c>
      <c r="AA38" s="33">
        <v>7</v>
      </c>
      <c r="AB38" s="33"/>
      <c r="AC38" s="2">
        <v>406.74439339670073</v>
      </c>
      <c r="AD38" s="33">
        <v>19</v>
      </c>
      <c r="AE38" s="3"/>
      <c r="AF38" s="2">
        <v>449.21171682021316</v>
      </c>
      <c r="AG38" s="33">
        <v>23</v>
      </c>
      <c r="AH38" s="33"/>
      <c r="AI38" s="2">
        <v>136.8577835004802</v>
      </c>
      <c r="AJ38" s="3">
        <v>20</v>
      </c>
      <c r="AK38" s="3"/>
      <c r="AL38" s="2">
        <v>1253.4913018653763</v>
      </c>
      <c r="AM38" s="3">
        <v>12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49</v>
      </c>
      <c r="B39" s="9">
        <f>+E39+H39+K39+N39+Q39+T39+W39+Z39+AC39+AF39+AI39+AL39</f>
        <v>9478.404765910662</v>
      </c>
      <c r="C39" s="37">
        <f>RANK(B39,B$12:B66)</f>
        <v>4</v>
      </c>
      <c r="D39" s="37"/>
      <c r="E39" s="9">
        <v>189.85400254870441</v>
      </c>
      <c r="F39" s="37">
        <v>15</v>
      </c>
      <c r="G39" s="37"/>
      <c r="H39" s="9">
        <v>757.7590258285372</v>
      </c>
      <c r="I39" s="37">
        <v>2</v>
      </c>
      <c r="J39" s="37"/>
      <c r="K39" s="9">
        <v>4445.759980343325</v>
      </c>
      <c r="L39" s="37">
        <v>2</v>
      </c>
      <c r="M39" s="37"/>
      <c r="N39" s="9">
        <v>287.7003156728663</v>
      </c>
      <c r="O39" s="37">
        <v>3</v>
      </c>
      <c r="P39" s="37"/>
      <c r="Q39" s="9">
        <v>123.62924846536345</v>
      </c>
      <c r="R39" s="37">
        <v>6</v>
      </c>
      <c r="S39" s="37"/>
      <c r="T39" s="9">
        <v>861.5826987947793</v>
      </c>
      <c r="U39" s="37">
        <v>6</v>
      </c>
      <c r="V39" s="37"/>
      <c r="W39" s="9">
        <v>21.101486744238343</v>
      </c>
      <c r="X39" s="34">
        <v>24</v>
      </c>
      <c r="Y39" s="8"/>
      <c r="Z39" s="9">
        <v>84.35754991212801</v>
      </c>
      <c r="AA39" s="34">
        <v>4</v>
      </c>
      <c r="AB39" s="34"/>
      <c r="AC39" s="9">
        <v>563.8840056304712</v>
      </c>
      <c r="AD39" s="34">
        <v>3</v>
      </c>
      <c r="AE39" s="34"/>
      <c r="AF39" s="9">
        <v>609.9224877354011</v>
      </c>
      <c r="AG39" s="34">
        <v>3</v>
      </c>
      <c r="AH39" s="34"/>
      <c r="AI39" s="9">
        <v>113.4957496605892</v>
      </c>
      <c r="AJ39" s="8">
        <v>23</v>
      </c>
      <c r="AK39" s="8"/>
      <c r="AL39" s="9">
        <v>1419.358214574258</v>
      </c>
      <c r="AM39" s="8"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78</v>
      </c>
      <c r="B40" s="2"/>
      <c r="C40" s="36"/>
      <c r="D40" s="36"/>
      <c r="E40" s="2"/>
      <c r="F40" s="36"/>
      <c r="G40" s="36"/>
      <c r="H40" s="2"/>
      <c r="I40" s="36"/>
      <c r="J40" s="36"/>
      <c r="K40" s="2"/>
      <c r="L40" s="36"/>
      <c r="M40" s="3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3"/>
      <c r="AH40" s="33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80</v>
      </c>
      <c r="F41" s="38"/>
      <c r="G41" s="38"/>
      <c r="I41" s="38"/>
      <c r="J41" s="38"/>
      <c r="AG41" s="35"/>
      <c r="AH41" s="35"/>
    </row>
    <row r="42" spans="6:34" ht="12.75">
      <c r="F42" s="38"/>
      <c r="G42" s="38"/>
      <c r="I42" s="38"/>
      <c r="J42" s="38"/>
      <c r="AG42" s="35"/>
      <c r="AH42" s="35"/>
    </row>
    <row r="43" spans="6:34" ht="12.75">
      <c r="F43" s="38"/>
      <c r="G43" s="38"/>
      <c r="I43" s="38"/>
      <c r="J43" s="38"/>
      <c r="AG43" s="35"/>
      <c r="AH43" s="35"/>
    </row>
    <row r="44" spans="6:34" ht="12.75">
      <c r="F44" s="38"/>
      <c r="G44" s="38"/>
      <c r="AG44" s="35"/>
      <c r="AH44" s="35"/>
    </row>
    <row r="45" spans="6:34" ht="12.75">
      <c r="F45" s="38"/>
      <c r="G45" s="38"/>
      <c r="AG45" s="35"/>
      <c r="AH45" s="35"/>
    </row>
    <row r="46" spans="6:34" ht="12.75">
      <c r="F46" s="38"/>
      <c r="G46" s="38"/>
      <c r="AG46" s="35"/>
      <c r="AH46" s="35"/>
    </row>
    <row r="47" spans="33:34" ht="12.75">
      <c r="AG47" s="35"/>
      <c r="AH47" s="35"/>
    </row>
    <row r="48" spans="33:34" ht="12.75">
      <c r="AG48" s="35"/>
      <c r="AH48" s="35"/>
    </row>
    <row r="49" spans="33:34" ht="12.75">
      <c r="AG49" s="35"/>
      <c r="AH49" s="35"/>
    </row>
    <row r="50" spans="33:34" ht="12.75">
      <c r="AG50" s="35"/>
      <c r="AH50" s="35"/>
    </row>
    <row r="51" spans="33:34" ht="12.75">
      <c r="AG51" s="35"/>
      <c r="AH51" s="35"/>
    </row>
    <row r="52" spans="33:34" ht="12.75">
      <c r="AG52" s="35"/>
      <c r="AH52" s="35"/>
    </row>
    <row r="53" spans="33:34" ht="12.75">
      <c r="AG53" s="35"/>
      <c r="AH53" s="35"/>
    </row>
    <row r="54" spans="33:34" ht="12.75">
      <c r="AG54" s="35"/>
      <c r="AH54" s="35"/>
    </row>
    <row r="55" spans="33:34" ht="12.75">
      <c r="AG55" s="35"/>
      <c r="AH55" s="35"/>
    </row>
    <row r="56" spans="33:34" ht="12.75">
      <c r="AG56" s="35"/>
      <c r="AH56" s="35"/>
    </row>
    <row r="57" spans="33:34" ht="12.75">
      <c r="AG57" s="35"/>
      <c r="AH57" s="35"/>
    </row>
    <row r="58" spans="33:34" ht="12.75">
      <c r="AG58" s="35"/>
      <c r="AH58" s="35"/>
    </row>
    <row r="59" spans="33:34" ht="12.75">
      <c r="AG59" s="35"/>
      <c r="AH59" s="35"/>
    </row>
    <row r="60" spans="33:34" ht="12.75">
      <c r="AG60" s="35"/>
      <c r="AH60" s="35"/>
    </row>
    <row r="61" spans="33:34" ht="12.75">
      <c r="AG61" s="35"/>
      <c r="AH61" s="35"/>
    </row>
    <row r="62" spans="33:34" ht="12.75">
      <c r="AG62" s="35"/>
      <c r="AH62" s="35"/>
    </row>
    <row r="63" spans="33:34" ht="12.75">
      <c r="AG63" s="35"/>
      <c r="AH63" s="35"/>
    </row>
    <row r="64" spans="33:34" ht="12.75">
      <c r="AG64" s="35"/>
      <c r="AH64" s="35"/>
    </row>
    <row r="65" spans="33:34" ht="12.75">
      <c r="AG65" s="35"/>
      <c r="AH65" s="35"/>
    </row>
    <row r="66" spans="33:34" ht="12.75">
      <c r="AG66" s="35"/>
      <c r="AH66" s="35"/>
    </row>
    <row r="67" spans="33:34" ht="12.75">
      <c r="AG67" s="35"/>
      <c r="AH67" s="35"/>
    </row>
    <row r="68" spans="33:34" ht="12.75">
      <c r="AG68" s="35"/>
      <c r="AH68" s="35"/>
    </row>
    <row r="69" spans="33:34" ht="12.75">
      <c r="AG69" s="35"/>
      <c r="AH69" s="35"/>
    </row>
    <row r="70" spans="33:34" ht="12.75">
      <c r="AG70" s="35"/>
      <c r="AH70" s="35"/>
    </row>
    <row r="71" spans="33:34" ht="12.75">
      <c r="AG71" s="35"/>
      <c r="AH71" s="35"/>
    </row>
    <row r="72" spans="33:34" ht="12.75">
      <c r="AG72" s="35"/>
      <c r="AH72" s="35"/>
    </row>
    <row r="73" spans="33:34" ht="12.75">
      <c r="AG73" s="35"/>
      <c r="AH73" s="35"/>
    </row>
    <row r="74" spans="33:34" ht="12.75">
      <c r="AG74" s="35"/>
      <c r="AH74" s="35"/>
    </row>
    <row r="75" spans="33:34" ht="12.75">
      <c r="AG75" s="35"/>
      <c r="AH75" s="35"/>
    </row>
    <row r="76" spans="33:34" ht="12.75">
      <c r="AG76" s="35"/>
      <c r="AH76" s="35"/>
    </row>
    <row r="77" spans="33:34" ht="12.75">
      <c r="AG77" s="35"/>
      <c r="AH77" s="35"/>
    </row>
    <row r="78" spans="33:34" ht="12.75">
      <c r="AG78" s="35"/>
      <c r="AH78" s="35"/>
    </row>
    <row r="79" spans="33:34" ht="12.75">
      <c r="AG79" s="35"/>
      <c r="AH79" s="35"/>
    </row>
    <row r="80" spans="33:34" ht="12.75">
      <c r="AG80" s="35"/>
      <c r="AH80" s="35"/>
    </row>
    <row r="81" spans="33:34" ht="12.75">
      <c r="AG81" s="35"/>
      <c r="AH81" s="35"/>
    </row>
    <row r="82" spans="33:34" ht="12.75">
      <c r="AG82" s="35"/>
      <c r="AH82" s="35"/>
    </row>
    <row r="83" spans="33:34" ht="12.75">
      <c r="AG83" s="35"/>
      <c r="AH83" s="35"/>
    </row>
    <row r="84" spans="33:34" ht="12.75">
      <c r="AG84" s="35"/>
      <c r="AH84" s="35"/>
    </row>
    <row r="85" spans="33:34" ht="12.75">
      <c r="AG85" s="35"/>
      <c r="AH85" s="35"/>
    </row>
    <row r="86" spans="33:34" ht="12.75">
      <c r="AG86" s="35"/>
      <c r="AH86" s="35"/>
    </row>
    <row r="87" spans="33:34" ht="12.75">
      <c r="AG87" s="35"/>
      <c r="AH87" s="35"/>
    </row>
    <row r="88" spans="33:34" ht="12.75">
      <c r="AG88" s="35"/>
      <c r="AH88" s="35"/>
    </row>
    <row r="89" spans="33:34" ht="12.75">
      <c r="AG89" s="35"/>
      <c r="AH89" s="35"/>
    </row>
    <row r="90" spans="33:34" ht="12.75">
      <c r="AG90" s="35"/>
      <c r="AH90" s="35"/>
    </row>
    <row r="91" spans="33:34" ht="12.75">
      <c r="AG91" s="35"/>
      <c r="AH91" s="35"/>
    </row>
    <row r="92" spans="33:34" ht="12.75">
      <c r="AG92" s="35"/>
      <c r="AH92" s="35"/>
    </row>
    <row r="93" spans="33:34" ht="12.75">
      <c r="AG93" s="35"/>
      <c r="AH93" s="35"/>
    </row>
    <row r="94" spans="33:34" ht="12.75">
      <c r="AG94" s="35"/>
      <c r="AH94" s="35"/>
    </row>
    <row r="95" spans="33:34" ht="12.75">
      <c r="AG95" s="35"/>
      <c r="AH95" s="35"/>
    </row>
    <row r="96" spans="33:34" ht="12.75">
      <c r="AG96" s="35"/>
      <c r="AH96" s="35"/>
    </row>
    <row r="97" spans="33:34" ht="12.75">
      <c r="AG97" s="35"/>
      <c r="AH97" s="35"/>
    </row>
    <row r="98" spans="33:34" ht="12.75">
      <c r="AG98" s="35"/>
      <c r="AH98" s="35"/>
    </row>
    <row r="99" spans="33:34" ht="12.75">
      <c r="AG99" s="35"/>
      <c r="AH99" s="35"/>
    </row>
    <row r="100" spans="33:34" ht="12.75">
      <c r="AG100" s="35"/>
      <c r="AH100" s="35"/>
    </row>
    <row r="101" spans="33:34" ht="12.75">
      <c r="AG101" s="35"/>
      <c r="AH101" s="35"/>
    </row>
    <row r="102" spans="33:34" ht="12.75">
      <c r="AG102" s="35"/>
      <c r="AH102" s="35"/>
    </row>
    <row r="103" spans="33:34" ht="12.75">
      <c r="AG103" s="35"/>
      <c r="AH103" s="35"/>
    </row>
    <row r="104" spans="33:34" ht="12.75">
      <c r="AG104" s="35"/>
      <c r="AH104" s="35"/>
    </row>
    <row r="105" spans="33:34" ht="12.75">
      <c r="AG105" s="35"/>
      <c r="AH105" s="35"/>
    </row>
    <row r="106" spans="33:34" ht="12.75">
      <c r="AG106" s="35"/>
      <c r="AH106" s="35"/>
    </row>
    <row r="107" spans="33:34" ht="12.75">
      <c r="AG107" s="35"/>
      <c r="AH107" s="35"/>
    </row>
    <row r="108" spans="33:34" ht="12.75">
      <c r="AG108" s="35"/>
      <c r="AH108" s="35"/>
    </row>
    <row r="109" spans="33:34" ht="12.75">
      <c r="AG109" s="35"/>
      <c r="AH109" s="35"/>
    </row>
    <row r="110" spans="33:34" ht="12.75">
      <c r="AG110" s="35"/>
      <c r="AH110" s="35"/>
    </row>
    <row r="111" spans="33:34" ht="12.75">
      <c r="AG111" s="35"/>
      <c r="AH111" s="35"/>
    </row>
    <row r="112" spans="33:34" ht="12.75">
      <c r="AG112" s="35"/>
      <c r="AH112" s="35"/>
    </row>
    <row r="113" spans="33:34" ht="12.75">
      <c r="AG113" s="35"/>
      <c r="AH113" s="35"/>
    </row>
    <row r="114" spans="33:34" ht="12.75">
      <c r="AG114" s="35"/>
      <c r="AH114" s="35"/>
    </row>
    <row r="115" spans="33:34" ht="12.75">
      <c r="AG115" s="35"/>
      <c r="AH115" s="35"/>
    </row>
    <row r="116" spans="33:34" ht="12.75">
      <c r="AG116" s="35"/>
      <c r="AH116" s="35"/>
    </row>
    <row r="117" spans="33:34" ht="12.75">
      <c r="AG117" s="35"/>
      <c r="AH117" s="35"/>
    </row>
    <row r="118" spans="33:34" ht="12.75">
      <c r="AG118" s="35"/>
      <c r="AH118" s="35"/>
    </row>
    <row r="119" spans="33:34" ht="12.75">
      <c r="AG119" s="35"/>
      <c r="AH119" s="35"/>
    </row>
    <row r="120" spans="33:34" ht="12.75">
      <c r="AG120" s="35"/>
      <c r="AH120" s="35"/>
    </row>
    <row r="121" spans="33:34" ht="12.75">
      <c r="AG121" s="35"/>
      <c r="AH121" s="35"/>
    </row>
    <row r="122" spans="33:34" ht="12.75">
      <c r="AG122" s="35"/>
      <c r="AH122" s="35"/>
    </row>
    <row r="123" spans="33:34" ht="12.75">
      <c r="AG123" s="35"/>
      <c r="AH123" s="35"/>
    </row>
    <row r="124" spans="33:34" ht="12.75">
      <c r="AG124" s="35"/>
      <c r="AH124" s="35"/>
    </row>
    <row r="125" spans="33:34" ht="12.75">
      <c r="AG125" s="35"/>
      <c r="AH125" s="35"/>
    </row>
    <row r="126" spans="33:34" ht="12.75">
      <c r="AG126" s="35"/>
      <c r="AH126" s="35"/>
    </row>
    <row r="127" spans="33:34" ht="12.75">
      <c r="AG127" s="35"/>
      <c r="AH127" s="35"/>
    </row>
    <row r="128" spans="33:34" ht="12.75">
      <c r="AG128" s="35"/>
      <c r="AH128" s="35"/>
    </row>
    <row r="129" spans="33:34" ht="12.75">
      <c r="AG129" s="35"/>
      <c r="AH129" s="35"/>
    </row>
    <row r="130" spans="33:34" ht="12.75">
      <c r="AG130" s="35"/>
      <c r="AH130" s="35"/>
    </row>
    <row r="131" spans="33:34" ht="12.75">
      <c r="AG131" s="35"/>
      <c r="AH131" s="35"/>
    </row>
    <row r="132" spans="33:34" ht="12.75">
      <c r="AG132" s="35"/>
      <c r="AH132" s="35"/>
    </row>
    <row r="133" spans="33:34" ht="12.75">
      <c r="AG133" s="35"/>
      <c r="AH133" s="35"/>
    </row>
    <row r="134" spans="33:34" ht="12.75">
      <c r="AG134" s="35"/>
      <c r="AH134" s="35"/>
    </row>
    <row r="135" spans="33:34" ht="12.75">
      <c r="AG135" s="35"/>
      <c r="AH135" s="35"/>
    </row>
    <row r="136" spans="33:34" ht="12.75">
      <c r="AG136" s="35"/>
      <c r="AH136" s="35"/>
    </row>
    <row r="137" spans="33:34" ht="12.75">
      <c r="AG137" s="35"/>
      <c r="AH137" s="35"/>
    </row>
    <row r="138" spans="33:34" ht="12.75">
      <c r="AG138" s="35"/>
      <c r="AH138" s="35"/>
    </row>
    <row r="139" spans="33:34" ht="12.75">
      <c r="AG139" s="35"/>
      <c r="AH139" s="35"/>
    </row>
    <row r="140" spans="33:34" ht="12.75">
      <c r="AG140" s="35"/>
      <c r="AH140" s="35"/>
    </row>
    <row r="141" spans="33:34" ht="12.75">
      <c r="AG141" s="35"/>
      <c r="AH141" s="35"/>
    </row>
    <row r="142" spans="33:34" ht="12.75">
      <c r="AG142" s="35"/>
      <c r="AH142" s="35"/>
    </row>
    <row r="143" spans="33:34" ht="12.75">
      <c r="AG143" s="35"/>
      <c r="AH143" s="35"/>
    </row>
    <row r="144" spans="33:34" ht="12.75">
      <c r="AG144" s="35"/>
      <c r="AH144" s="35"/>
    </row>
    <row r="145" spans="33:34" ht="12.75">
      <c r="AG145" s="35"/>
      <c r="AH145" s="35"/>
    </row>
    <row r="146" spans="33:34" ht="12.75">
      <c r="AG146" s="35"/>
      <c r="AH146" s="35"/>
    </row>
    <row r="147" spans="33:34" ht="12.75">
      <c r="AG147" s="35"/>
      <c r="AH147" s="35"/>
    </row>
    <row r="148" spans="33:34" ht="12.75">
      <c r="AG148" s="35"/>
      <c r="AH148" s="35"/>
    </row>
    <row r="149" spans="33:34" ht="12.75">
      <c r="AG149" s="35"/>
      <c r="AH149" s="35"/>
    </row>
    <row r="150" spans="33:34" ht="12.75">
      <c r="AG150" s="35"/>
      <c r="AH150" s="35"/>
    </row>
    <row r="151" spans="33:34" ht="12.75">
      <c r="AG151" s="35"/>
      <c r="AH151" s="35"/>
    </row>
    <row r="152" spans="33:34" ht="12.75">
      <c r="AG152" s="35"/>
      <c r="AH152" s="35"/>
    </row>
    <row r="153" spans="33:34" ht="12.75">
      <c r="AG153" s="35"/>
      <c r="AH153" s="35"/>
    </row>
    <row r="154" spans="33:34" ht="12.75">
      <c r="AG154" s="35"/>
      <c r="AH154" s="35"/>
    </row>
    <row r="155" spans="33:34" ht="12.75">
      <c r="AG155" s="35"/>
      <c r="AH155" s="35"/>
    </row>
    <row r="156" spans="33:34" ht="12.75">
      <c r="AG156" s="35"/>
      <c r="AH156" s="35"/>
    </row>
    <row r="157" spans="33:34" ht="12.75">
      <c r="AG157" s="35"/>
      <c r="AH157" s="35"/>
    </row>
    <row r="158" spans="33:34" ht="12.75">
      <c r="AG158" s="35"/>
      <c r="AH158" s="35"/>
    </row>
    <row r="159" spans="33:34" ht="12.75">
      <c r="AG159" s="35"/>
      <c r="AH159" s="35"/>
    </row>
    <row r="160" spans="33:34" ht="12.75">
      <c r="AG160" s="35"/>
      <c r="AH160" s="35"/>
    </row>
    <row r="161" spans="33:34" ht="12.75">
      <c r="AG161" s="35"/>
      <c r="AH161" s="35"/>
    </row>
    <row r="162" spans="33:34" ht="12.75">
      <c r="AG162" s="35"/>
      <c r="AH162" s="35"/>
    </row>
    <row r="163" spans="33:34" ht="12.75">
      <c r="AG163" s="35"/>
      <c r="AH163" s="35"/>
    </row>
    <row r="164" spans="33:34" ht="12.75">
      <c r="AG164" s="35"/>
      <c r="AH164" s="35"/>
    </row>
    <row r="165" spans="33:34" ht="12.75">
      <c r="AG165" s="35"/>
      <c r="AH165" s="35"/>
    </row>
    <row r="166" spans="33:34" ht="12.75">
      <c r="AG166" s="35"/>
      <c r="AH166" s="35"/>
    </row>
    <row r="167" spans="33:34" ht="12.75">
      <c r="AG167" s="35"/>
      <c r="AH167" s="35"/>
    </row>
    <row r="168" spans="33:34" ht="12.75">
      <c r="AG168" s="35"/>
      <c r="AH168" s="35"/>
    </row>
    <row r="169" spans="33:34" ht="12.75">
      <c r="AG169" s="35"/>
      <c r="AH169" s="35"/>
    </row>
    <row r="170" spans="33:34" ht="12.75">
      <c r="AG170" s="35"/>
      <c r="AH170" s="35"/>
    </row>
    <row r="171" spans="33:34" ht="12.75">
      <c r="AG171" s="35"/>
      <c r="AH171" s="35"/>
    </row>
    <row r="172" spans="33:34" ht="12.75">
      <c r="AG172" s="35"/>
      <c r="AH172" s="35"/>
    </row>
    <row r="173" spans="33:34" ht="12.75">
      <c r="AG173" s="35"/>
      <c r="AH173" s="35"/>
    </row>
    <row r="174" spans="33:34" ht="12.75">
      <c r="AG174" s="35"/>
      <c r="AH174" s="35"/>
    </row>
    <row r="175" spans="33:34" ht="12.75">
      <c r="AG175" s="35"/>
      <c r="AH175" s="35"/>
    </row>
    <row r="176" spans="33:34" ht="12.75">
      <c r="AG176" s="35"/>
      <c r="AH176" s="35"/>
    </row>
    <row r="177" spans="33:34" ht="12.75">
      <c r="AG177" s="35"/>
      <c r="AH177" s="35"/>
    </row>
    <row r="178" spans="33:34" ht="12.75">
      <c r="AG178" s="35"/>
      <c r="AH178" s="35"/>
    </row>
    <row r="179" spans="33:34" ht="12.75">
      <c r="AG179" s="35"/>
      <c r="AH179" s="35"/>
    </row>
    <row r="180" spans="33:34" ht="12.75">
      <c r="AG180" s="35"/>
      <c r="AH180" s="35"/>
    </row>
    <row r="181" spans="33:34" ht="12.75">
      <c r="AG181" s="35"/>
      <c r="AH181" s="35"/>
    </row>
    <row r="182" spans="33:34" ht="12.75">
      <c r="AG182" s="35"/>
      <c r="AH182" s="35"/>
    </row>
    <row r="183" spans="33:34" ht="12.75">
      <c r="AG183" s="35"/>
      <c r="AH183" s="35"/>
    </row>
    <row r="184" spans="33:34" ht="12.75">
      <c r="AG184" s="35"/>
      <c r="AH184" s="35"/>
    </row>
    <row r="185" spans="33:34" ht="12.75">
      <c r="AG185" s="35"/>
      <c r="AH185" s="35"/>
    </row>
    <row r="186" spans="33:34" ht="12.75">
      <c r="AG186" s="35"/>
      <c r="AH186" s="35"/>
    </row>
    <row r="187" spans="33:34" ht="12.75">
      <c r="AG187" s="35"/>
      <c r="AH187" s="35"/>
    </row>
    <row r="188" spans="33:34" ht="12.75">
      <c r="AG188" s="35"/>
      <c r="AH188" s="35"/>
    </row>
    <row r="189" spans="33:34" ht="12.75">
      <c r="AG189" s="35"/>
      <c r="AH189" s="35"/>
    </row>
    <row r="190" spans="33:34" ht="12.75">
      <c r="AG190" s="35"/>
      <c r="AH190" s="35"/>
    </row>
    <row r="191" spans="33:34" ht="12.75">
      <c r="AG191" s="35"/>
      <c r="AH191" s="35"/>
    </row>
    <row r="192" spans="33:34" ht="12.75">
      <c r="AG192" s="35"/>
      <c r="AH192" s="35"/>
    </row>
    <row r="193" spans="33:34" ht="12.75">
      <c r="AG193" s="35"/>
      <c r="AH193" s="35"/>
    </row>
    <row r="194" spans="33:34" ht="12.75">
      <c r="AG194" s="35"/>
      <c r="AH194" s="35"/>
    </row>
    <row r="195" spans="33:34" ht="12.75">
      <c r="AG195" s="35"/>
      <c r="AH195" s="35"/>
    </row>
    <row r="196" spans="33:34" ht="12.75">
      <c r="AG196" s="35"/>
      <c r="AH196" s="35"/>
    </row>
    <row r="197" spans="33:34" ht="12.75">
      <c r="AG197" s="35"/>
      <c r="AH197" s="35"/>
    </row>
    <row r="198" spans="33:34" ht="12.75">
      <c r="AG198" s="35"/>
      <c r="AH198" s="35"/>
    </row>
    <row r="199" spans="33:34" ht="12.75">
      <c r="AG199" s="35"/>
      <c r="AH199" s="35"/>
    </row>
    <row r="200" spans="33:34" ht="12.75">
      <c r="AG200" s="35"/>
      <c r="AH200" s="35"/>
    </row>
    <row r="201" spans="33:34" ht="12.75">
      <c r="AG201" s="35"/>
      <c r="AH201" s="35"/>
    </row>
    <row r="202" spans="33:34" ht="12.75">
      <c r="AG202" s="35"/>
      <c r="AH202" s="35"/>
    </row>
    <row r="203" spans="33:34" ht="12.75">
      <c r="AG203" s="35"/>
      <c r="AH203" s="35"/>
    </row>
    <row r="204" spans="33:34" ht="12.75">
      <c r="AG204" s="35"/>
      <c r="AH204" s="35"/>
    </row>
    <row r="205" spans="33:34" ht="12.75">
      <c r="AG205" s="35"/>
      <c r="AH205" s="35"/>
    </row>
    <row r="206" spans="33:34" ht="12.75">
      <c r="AG206" s="35"/>
      <c r="AH206" s="35"/>
    </row>
    <row r="207" spans="33:34" ht="12.75">
      <c r="AG207" s="35"/>
      <c r="AH207" s="35"/>
    </row>
    <row r="208" spans="33:34" ht="12.75">
      <c r="AG208" s="35"/>
      <c r="AH208" s="35"/>
    </row>
    <row r="209" spans="33:34" ht="12.75">
      <c r="AG209" s="35"/>
      <c r="AH209" s="35"/>
    </row>
    <row r="210" spans="33:34" ht="12.75">
      <c r="AG210" s="35"/>
      <c r="AH210" s="35"/>
    </row>
    <row r="211" spans="33:34" ht="12.75">
      <c r="AG211" s="35"/>
      <c r="AH211" s="35"/>
    </row>
    <row r="212" spans="33:34" ht="12.75">
      <c r="AG212" s="35"/>
      <c r="AH212" s="35"/>
    </row>
    <row r="213" spans="33:34" ht="12.75">
      <c r="AG213" s="35"/>
      <c r="AH213" s="35"/>
    </row>
    <row r="214" spans="33:34" ht="12.75">
      <c r="AG214" s="35"/>
      <c r="AH214" s="35"/>
    </row>
    <row r="215" spans="33:34" ht="12.75">
      <c r="AG215" s="35"/>
      <c r="AH215" s="35"/>
    </row>
    <row r="216" spans="33:34" ht="12.75">
      <c r="AG216" s="35"/>
      <c r="AH216" s="35"/>
    </row>
    <row r="217" spans="33:34" ht="12.75">
      <c r="AG217" s="35"/>
      <c r="AH217" s="35"/>
    </row>
    <row r="218" spans="33:34" ht="12.75">
      <c r="AG218" s="35"/>
      <c r="AH218" s="35"/>
    </row>
    <row r="219" spans="33:34" ht="12.75">
      <c r="AG219" s="35"/>
      <c r="AH219" s="35"/>
    </row>
    <row r="220" spans="33:34" ht="12.75">
      <c r="AG220" s="35"/>
      <c r="AH220" s="35"/>
    </row>
    <row r="221" spans="33:34" ht="12.75">
      <c r="AG221" s="35"/>
      <c r="AH221" s="35"/>
    </row>
    <row r="222" spans="33:34" ht="12.75">
      <c r="AG222" s="35"/>
      <c r="AH222" s="35"/>
    </row>
    <row r="223" spans="33:34" ht="12.75">
      <c r="AG223" s="35"/>
      <c r="AH223" s="35"/>
    </row>
    <row r="224" spans="33:34" ht="12.75">
      <c r="AG224" s="35"/>
      <c r="AH224" s="35"/>
    </row>
    <row r="225" spans="33:34" ht="12.75">
      <c r="AG225" s="35"/>
      <c r="AH225" s="35"/>
    </row>
    <row r="226" spans="33:34" ht="12.75">
      <c r="AG226" s="35"/>
      <c r="AH226" s="35"/>
    </row>
    <row r="227" spans="33:34" ht="12.75">
      <c r="AG227" s="35"/>
      <c r="AH227" s="35"/>
    </row>
    <row r="228" spans="33:34" ht="12.75">
      <c r="AG228" s="35"/>
      <c r="AH228" s="35"/>
    </row>
    <row r="229" spans="33:34" ht="12.75">
      <c r="AG229" s="35"/>
      <c r="AH229" s="35"/>
    </row>
    <row r="230" spans="33:34" ht="12.75">
      <c r="AG230" s="35"/>
      <c r="AH230" s="35"/>
    </row>
    <row r="231" spans="33:34" ht="12.75">
      <c r="AG231" s="35"/>
      <c r="AH231" s="35"/>
    </row>
    <row r="232" spans="33:34" ht="12.75">
      <c r="AG232" s="35"/>
      <c r="AH232" s="35"/>
    </row>
    <row r="233" spans="33:34" ht="12.75">
      <c r="AG233" s="35"/>
      <c r="AH233" s="35"/>
    </row>
    <row r="234" spans="33:34" ht="12.75">
      <c r="AG234" s="35"/>
      <c r="AH234" s="35"/>
    </row>
    <row r="235" spans="33:34" ht="12.75">
      <c r="AG235" s="35"/>
      <c r="AH235" s="35"/>
    </row>
  </sheetData>
  <mergeCells count="37">
    <mergeCell ref="AL8:AM8"/>
    <mergeCell ref="Z8:AA8"/>
    <mergeCell ref="AC8:AD8"/>
    <mergeCell ref="AF8:AG8"/>
    <mergeCell ref="AI8:AJ8"/>
    <mergeCell ref="N8:O8"/>
    <mergeCell ref="Q8:R8"/>
    <mergeCell ref="T8:U8"/>
    <mergeCell ref="W8:X8"/>
    <mergeCell ref="B8:C8"/>
    <mergeCell ref="E8:F8"/>
    <mergeCell ref="H8:I8"/>
    <mergeCell ref="K8:L8"/>
    <mergeCell ref="AC7:AD7"/>
    <mergeCell ref="AF7:AG7"/>
    <mergeCell ref="AI7:AJ7"/>
    <mergeCell ref="AL7:AM7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</mergeCells>
  <printOptions horizontalCentered="1"/>
  <pageMargins left="0.2" right="0.25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11 / 2003&amp;C- 4 -&amp;R&amp;"Arial,Italic"&amp;9Selected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85" zoomScaleNormal="85" workbookViewId="0" topLeftCell="A1">
      <selection activeCell="G30" sqref="G30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148" t="s">
        <v>90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3" spans="1:25" ht="12.75">
      <c r="A3" s="149" t="s">
        <v>140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5" spans="1:26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7:12" ht="15" customHeight="1" thickTop="1">
      <c r="G6" s="146" t="s">
        <v>85</v>
      </c>
      <c r="H6" s="146"/>
      <c r="I6" s="146"/>
      <c r="J6" s="146"/>
      <c r="K6" s="146"/>
      <c r="L6" s="89"/>
    </row>
    <row r="7" spans="1:25" ht="12.75">
      <c r="A7" s="3" t="s">
        <v>87</v>
      </c>
      <c r="C7" s="51"/>
      <c r="D7" s="51"/>
      <c r="E7" s="147" t="s">
        <v>2</v>
      </c>
      <c r="F7" s="147"/>
      <c r="G7" s="51"/>
      <c r="H7" s="51"/>
      <c r="I7" s="150" t="s">
        <v>6</v>
      </c>
      <c r="J7" s="150"/>
      <c r="K7" s="147" t="s">
        <v>8</v>
      </c>
      <c r="L7" s="147"/>
      <c r="M7" s="51"/>
      <c r="N7" s="51"/>
      <c r="O7" s="147" t="s">
        <v>12</v>
      </c>
      <c r="P7" s="147"/>
      <c r="Q7" s="51"/>
      <c r="R7" s="51"/>
      <c r="S7" s="147" t="s">
        <v>12</v>
      </c>
      <c r="T7" s="147"/>
      <c r="U7" s="51"/>
      <c r="V7" s="51"/>
      <c r="W7" s="147" t="s">
        <v>21</v>
      </c>
      <c r="X7" s="147"/>
      <c r="Y7" s="51"/>
    </row>
    <row r="8" spans="1:26" ht="12.75">
      <c r="A8" t="s">
        <v>11</v>
      </c>
      <c r="B8" s="54" t="s">
        <v>52</v>
      </c>
      <c r="C8" s="147" t="s">
        <v>0</v>
      </c>
      <c r="D8" s="147"/>
      <c r="E8" s="147" t="s">
        <v>0</v>
      </c>
      <c r="F8" s="147"/>
      <c r="G8" s="147" t="s">
        <v>5</v>
      </c>
      <c r="H8" s="147"/>
      <c r="I8" s="147" t="s">
        <v>3</v>
      </c>
      <c r="J8" s="147"/>
      <c r="K8" s="147" t="s">
        <v>3</v>
      </c>
      <c r="L8" s="147"/>
      <c r="M8" s="147" t="s">
        <v>10</v>
      </c>
      <c r="N8" s="147"/>
      <c r="O8" s="147" t="s">
        <v>14</v>
      </c>
      <c r="P8" s="147"/>
      <c r="Q8" s="147" t="s">
        <v>16</v>
      </c>
      <c r="R8" s="147"/>
      <c r="S8" s="147" t="s">
        <v>17</v>
      </c>
      <c r="T8" s="147"/>
      <c r="U8" s="147" t="s">
        <v>86</v>
      </c>
      <c r="V8" s="147"/>
      <c r="W8" s="147" t="s">
        <v>22</v>
      </c>
      <c r="X8" s="147"/>
      <c r="Y8" s="147" t="s">
        <v>23</v>
      </c>
      <c r="Z8" s="147"/>
    </row>
    <row r="9" spans="1:26" ht="12.75">
      <c r="A9" s="8" t="s">
        <v>88</v>
      </c>
      <c r="B9" s="55" t="s">
        <v>89</v>
      </c>
      <c r="C9" s="146" t="s">
        <v>1</v>
      </c>
      <c r="D9" s="146"/>
      <c r="E9" s="146" t="s">
        <v>1</v>
      </c>
      <c r="F9" s="146"/>
      <c r="G9" s="146" t="s">
        <v>4</v>
      </c>
      <c r="H9" s="146"/>
      <c r="I9" s="146" t="s">
        <v>7</v>
      </c>
      <c r="J9" s="146"/>
      <c r="K9" s="146" t="s">
        <v>9</v>
      </c>
      <c r="L9" s="146"/>
      <c r="M9" s="146" t="s">
        <v>11</v>
      </c>
      <c r="N9" s="146"/>
      <c r="O9" s="146" t="s">
        <v>15</v>
      </c>
      <c r="P9" s="146"/>
      <c r="Q9" s="146" t="s">
        <v>15</v>
      </c>
      <c r="R9" s="146"/>
      <c r="S9" s="146" t="s">
        <v>18</v>
      </c>
      <c r="T9" s="146"/>
      <c r="U9" s="146" t="s">
        <v>20</v>
      </c>
      <c r="V9" s="146"/>
      <c r="W9" s="146" t="s">
        <v>20</v>
      </c>
      <c r="X9" s="146"/>
      <c r="Y9" s="146" t="s">
        <v>24</v>
      </c>
      <c r="Z9" s="146"/>
    </row>
    <row r="10" spans="1:25" s="52" customFormat="1" ht="12.75">
      <c r="A10" s="79" t="s">
        <v>51</v>
      </c>
      <c r="B10" s="52">
        <f>SUM(C10:Y10)</f>
        <v>501.303989809071</v>
      </c>
      <c r="C10" s="10">
        <v>28.609496541671962</v>
      </c>
      <c r="E10" s="10">
        <v>16.869311286151166</v>
      </c>
      <c r="G10" s="10">
        <v>167.23426020338727</v>
      </c>
      <c r="I10" s="10">
        <v>17.347820220940307</v>
      </c>
      <c r="K10" s="10">
        <v>39.09001288820276</v>
      </c>
      <c r="M10" s="10">
        <v>142.5828087995951</v>
      </c>
      <c r="O10" s="10">
        <v>3.0382661271347198</v>
      </c>
      <c r="Q10" s="10">
        <v>9.482991126529392</v>
      </c>
      <c r="S10" s="10">
        <v>2.665460491628772</v>
      </c>
      <c r="U10" s="10">
        <v>0.7441668781024366</v>
      </c>
      <c r="W10" s="10">
        <v>0.046917752982627584</v>
      </c>
      <c r="Y10" s="10">
        <v>73.59247749274451</v>
      </c>
    </row>
    <row r="11" ht="12.75">
      <c r="A11" s="3"/>
    </row>
    <row r="12" spans="1:25" ht="12.75">
      <c r="A12" s="3" t="s">
        <v>27</v>
      </c>
      <c r="B12" s="10">
        <f>SUM(C12:Y12)</f>
        <v>894.0360450192854</v>
      </c>
      <c r="C12" s="10">
        <v>5.562047416957113</v>
      </c>
      <c r="E12" s="10">
        <v>7.18946829102817</v>
      </c>
      <c r="G12" s="10">
        <v>302.5834062670443</v>
      </c>
      <c r="I12" s="10">
        <v>44.287641156381135</v>
      </c>
      <c r="K12" s="10">
        <v>59.46031820392874</v>
      </c>
      <c r="M12" s="10">
        <v>319.292156614717</v>
      </c>
      <c r="O12" s="10">
        <v>2.189094851310994</v>
      </c>
      <c r="Q12" s="10">
        <v>0</v>
      </c>
      <c r="S12" s="10">
        <v>0.29604997864867844</v>
      </c>
      <c r="U12" s="10">
        <v>3.5176744271740596</v>
      </c>
      <c r="W12" s="10">
        <v>0</v>
      </c>
      <c r="Y12" s="10">
        <v>149.65818781209538</v>
      </c>
    </row>
    <row r="13" spans="1:25" ht="12.75">
      <c r="A13" s="3" t="s">
        <v>28</v>
      </c>
      <c r="B13" s="10">
        <f aca="true" t="shared" si="0" ref="B13:B39">SUM(C13:Y13)</f>
        <v>347.45777981444877</v>
      </c>
      <c r="C13" s="10">
        <v>6.07654987936573</v>
      </c>
      <c r="E13" s="10">
        <v>5.535125734870969</v>
      </c>
      <c r="G13" s="10">
        <v>108.88786708612064</v>
      </c>
      <c r="I13" s="10">
        <v>6.473653455534914</v>
      </c>
      <c r="K13" s="10">
        <v>15.847857160980526</v>
      </c>
      <c r="M13" s="10">
        <v>136.000358515302</v>
      </c>
      <c r="O13" s="10">
        <v>0</v>
      </c>
      <c r="Q13" s="10">
        <v>0</v>
      </c>
      <c r="S13" s="10">
        <v>2.220453800566135</v>
      </c>
      <c r="U13" s="10">
        <v>0</v>
      </c>
      <c r="W13" s="10">
        <v>0.01186407653161499</v>
      </c>
      <c r="Y13" s="10">
        <v>66.40405010517622</v>
      </c>
    </row>
    <row r="14" spans="1:25" ht="12.75">
      <c r="A14" s="3" t="s">
        <v>50</v>
      </c>
      <c r="B14" s="10">
        <f t="shared" si="0"/>
        <v>1168.639954127954</v>
      </c>
      <c r="C14" s="10">
        <v>204.1594131137576</v>
      </c>
      <c r="E14" s="10">
        <v>46.42964840932311</v>
      </c>
      <c r="G14" s="10">
        <v>429.4559909199596</v>
      </c>
      <c r="I14" s="10">
        <v>20.091098574958995</v>
      </c>
      <c r="K14" s="10">
        <v>117.75558332208635</v>
      </c>
      <c r="M14" s="10">
        <v>267.90881526632336</v>
      </c>
      <c r="O14" s="10">
        <v>7.7758313039365285</v>
      </c>
      <c r="Q14" s="10">
        <v>62.520979643554845</v>
      </c>
      <c r="S14" s="10">
        <v>7.944233457467739</v>
      </c>
      <c r="U14" s="10">
        <v>4.33234520177474</v>
      </c>
      <c r="W14" s="10">
        <v>0.26601491481125317</v>
      </c>
      <c r="Y14" s="10">
        <v>0</v>
      </c>
    </row>
    <row r="15" spans="1:25" ht="12.75">
      <c r="A15" s="3" t="s">
        <v>29</v>
      </c>
      <c r="B15" s="10">
        <f t="shared" si="0"/>
        <v>382.73663057466666</v>
      </c>
      <c r="C15" s="10">
        <v>15.454620990270325</v>
      </c>
      <c r="E15" s="10">
        <v>2.0228709193533834</v>
      </c>
      <c r="G15" s="10">
        <v>106.66335694651185</v>
      </c>
      <c r="I15" s="10">
        <v>12.263058961349724</v>
      </c>
      <c r="K15" s="10">
        <v>39.61375760432792</v>
      </c>
      <c r="M15" s="10">
        <v>125.79324028145042</v>
      </c>
      <c r="O15" s="10">
        <v>11.300690149705792</v>
      </c>
      <c r="Q15" s="10">
        <v>9.095953737224548</v>
      </c>
      <c r="S15" s="10">
        <v>2.5085843453987096</v>
      </c>
      <c r="U15" s="10">
        <v>0</v>
      </c>
      <c r="W15" s="10">
        <v>0</v>
      </c>
      <c r="Y15" s="10">
        <v>58.02049663907392</v>
      </c>
    </row>
    <row r="16" spans="1:25" ht="12.75">
      <c r="A16" s="3" t="s">
        <v>30</v>
      </c>
      <c r="B16" s="10">
        <f t="shared" si="0"/>
        <v>368.41971175564447</v>
      </c>
      <c r="C16" s="10">
        <v>6.422976339649239</v>
      </c>
      <c r="E16" s="10">
        <v>4.161556257347006</v>
      </c>
      <c r="G16" s="10">
        <v>106.49341057754663</v>
      </c>
      <c r="I16" s="10">
        <v>8.546845598331963</v>
      </c>
      <c r="K16" s="10">
        <v>30.56062816150788</v>
      </c>
      <c r="M16" s="10">
        <v>140.2481222901535</v>
      </c>
      <c r="O16" s="10">
        <v>0.5937763113249407</v>
      </c>
      <c r="Q16" s="10">
        <v>7.812192074667926</v>
      </c>
      <c r="S16" s="10">
        <v>1.5959741716632405</v>
      </c>
      <c r="U16" s="10">
        <v>0.08084041861620947</v>
      </c>
      <c r="W16" s="10">
        <v>0</v>
      </c>
      <c r="Y16" s="10">
        <v>61.903389554836004</v>
      </c>
    </row>
    <row r="17" ht="12.75">
      <c r="A17" s="3"/>
    </row>
    <row r="18" spans="1:25" ht="12.75">
      <c r="A18" s="3" t="s">
        <v>31</v>
      </c>
      <c r="B18" s="10">
        <f t="shared" si="0"/>
        <v>696.3179546582824</v>
      </c>
      <c r="C18" s="10">
        <v>6.634484343685072</v>
      </c>
      <c r="E18" s="10">
        <v>40.688629635758545</v>
      </c>
      <c r="G18" s="10">
        <v>156.79641090701824</v>
      </c>
      <c r="I18" s="10">
        <v>66.67235736481145</v>
      </c>
      <c r="K18" s="10">
        <v>92.0082188758343</v>
      </c>
      <c r="M18" s="10">
        <v>162.96543843197824</v>
      </c>
      <c r="O18" s="10">
        <v>24.92841671723022</v>
      </c>
      <c r="Q18" s="10">
        <v>31.149237869343775</v>
      </c>
      <c r="S18" s="10">
        <v>20.4381561770276</v>
      </c>
      <c r="U18" s="10">
        <v>0.5361575376468641</v>
      </c>
      <c r="W18" s="10">
        <v>0</v>
      </c>
      <c r="Y18" s="10">
        <v>93.50044679794804</v>
      </c>
    </row>
    <row r="19" spans="1:25" ht="12.75">
      <c r="A19" s="3" t="s">
        <v>32</v>
      </c>
      <c r="B19" s="10">
        <f t="shared" si="0"/>
        <v>317.48443757123107</v>
      </c>
      <c r="C19" s="10">
        <v>5.692770003750972</v>
      </c>
      <c r="E19" s="10">
        <v>9.402233051555815</v>
      </c>
      <c r="G19" s="10">
        <v>94.2749154242423</v>
      </c>
      <c r="I19" s="10">
        <v>9.966531269930218</v>
      </c>
      <c r="K19" s="10">
        <v>21.357155208490923</v>
      </c>
      <c r="M19" s="10">
        <v>131.01999669086166</v>
      </c>
      <c r="O19" s="10">
        <v>0.057741336197173504</v>
      </c>
      <c r="Q19" s="10">
        <v>0.00486527133561549</v>
      </c>
      <c r="S19" s="10">
        <v>0.5725987782538366</v>
      </c>
      <c r="U19" s="10">
        <v>0.554973916610132</v>
      </c>
      <c r="W19" s="10">
        <v>0</v>
      </c>
      <c r="Y19" s="10">
        <v>44.58065662000239</v>
      </c>
    </row>
    <row r="20" spans="1:25" ht="12.75">
      <c r="A20" s="3" t="s">
        <v>33</v>
      </c>
      <c r="B20" s="10">
        <f t="shared" si="0"/>
        <v>433.53475335441453</v>
      </c>
      <c r="C20" s="10">
        <v>10.256910359979782</v>
      </c>
      <c r="E20" s="10">
        <v>9.821450991782692</v>
      </c>
      <c r="G20" s="10">
        <v>122.88469618822064</v>
      </c>
      <c r="I20" s="10">
        <v>14.722145770702092</v>
      </c>
      <c r="K20" s="10">
        <v>22.12622867834289</v>
      </c>
      <c r="M20" s="10">
        <v>150.27274379176976</v>
      </c>
      <c r="O20" s="10">
        <v>13.083084184370653</v>
      </c>
      <c r="Q20" s="10">
        <v>5.634141353967077</v>
      </c>
      <c r="S20" s="10">
        <v>5.930420104062225</v>
      </c>
      <c r="U20" s="10">
        <v>2.378395756123519</v>
      </c>
      <c r="W20" s="10">
        <v>0</v>
      </c>
      <c r="Y20" s="10">
        <v>76.4245361750932</v>
      </c>
    </row>
    <row r="21" spans="1:25" ht="12.75">
      <c r="A21" s="3" t="s">
        <v>34</v>
      </c>
      <c r="B21" s="10">
        <f t="shared" si="0"/>
        <v>306.52908627821824</v>
      </c>
      <c r="C21" s="10">
        <v>2.3833445736080363</v>
      </c>
      <c r="E21" s="10">
        <v>7.163217440714502</v>
      </c>
      <c r="G21" s="10">
        <v>112.04333978170729</v>
      </c>
      <c r="I21" s="10">
        <v>20.019510857474295</v>
      </c>
      <c r="K21" s="10">
        <v>15.206936538076668</v>
      </c>
      <c r="M21" s="10">
        <v>104.09225253740497</v>
      </c>
      <c r="O21" s="10">
        <v>0</v>
      </c>
      <c r="Q21" s="10">
        <v>0.11312694178940848</v>
      </c>
      <c r="S21" s="10">
        <v>1.8637765891017681</v>
      </c>
      <c r="U21" s="10">
        <v>0.03322276663549391</v>
      </c>
      <c r="W21" s="10">
        <v>0</v>
      </c>
      <c r="Y21" s="10">
        <v>43.610358251705875</v>
      </c>
    </row>
    <row r="22" spans="1:25" ht="12.75">
      <c r="A22" s="3" t="s">
        <v>35</v>
      </c>
      <c r="B22" s="10">
        <f t="shared" si="0"/>
        <v>823.5367125192453</v>
      </c>
      <c r="C22" s="10">
        <v>20.640500421213677</v>
      </c>
      <c r="E22" s="10">
        <v>2.4266475070928513</v>
      </c>
      <c r="G22" s="10">
        <v>304.42881450137014</v>
      </c>
      <c r="I22" s="10">
        <v>40.73788114996176</v>
      </c>
      <c r="K22" s="10">
        <v>64.8728275541526</v>
      </c>
      <c r="M22" s="10">
        <v>190.1099016393443</v>
      </c>
      <c r="O22" s="10">
        <v>0</v>
      </c>
      <c r="Q22" s="10">
        <v>39.366417166151855</v>
      </c>
      <c r="S22" s="10">
        <v>16.623496944990464</v>
      </c>
      <c r="U22" s="10">
        <v>2.246008153147483</v>
      </c>
      <c r="W22" s="10">
        <v>0.046633679664578355</v>
      </c>
      <c r="Y22" s="10">
        <v>142.03758380215547</v>
      </c>
    </row>
    <row r="23" ht="12.75">
      <c r="A23" s="3"/>
    </row>
    <row r="24" spans="1:25" ht="12.75">
      <c r="A24" s="3" t="s">
        <v>36</v>
      </c>
      <c r="B24" s="10">
        <f t="shared" si="0"/>
        <v>311.6684766042738</v>
      </c>
      <c r="C24" s="10">
        <v>0</v>
      </c>
      <c r="E24" s="10">
        <v>8.909081160098172</v>
      </c>
      <c r="G24" s="10">
        <v>90.18557608665559</v>
      </c>
      <c r="I24" s="10">
        <v>12.52821734089053</v>
      </c>
      <c r="K24" s="10">
        <v>26.06353763447795</v>
      </c>
      <c r="M24" s="10">
        <v>127.50266808739642</v>
      </c>
      <c r="O24" s="10">
        <v>1.5571465470686698</v>
      </c>
      <c r="Q24" s="10">
        <v>0</v>
      </c>
      <c r="S24" s="10">
        <v>3.077142249220677</v>
      </c>
      <c r="U24" s="10">
        <v>0.3046833712965708</v>
      </c>
      <c r="W24" s="10">
        <v>0</v>
      </c>
      <c r="Y24" s="10">
        <v>41.540424127169224</v>
      </c>
    </row>
    <row r="25" spans="1:25" ht="12.75">
      <c r="A25" s="3" t="s">
        <v>37</v>
      </c>
      <c r="B25" s="10">
        <f t="shared" si="0"/>
        <v>778.3246620931847</v>
      </c>
      <c r="C25" s="10">
        <v>18.830838335579237</v>
      </c>
      <c r="E25" s="10">
        <v>14.46773449303769</v>
      </c>
      <c r="G25" s="10">
        <v>317.7504348891339</v>
      </c>
      <c r="I25" s="10">
        <v>57.37146882273673</v>
      </c>
      <c r="K25" s="10">
        <v>95.64836457184857</v>
      </c>
      <c r="M25" s="10">
        <v>138.54389930172732</v>
      </c>
      <c r="O25" s="10">
        <v>6.726907999509985</v>
      </c>
      <c r="Q25" s="10">
        <v>1.1925619665972478</v>
      </c>
      <c r="S25" s="10">
        <v>2.9727265302789005</v>
      </c>
      <c r="U25" s="10">
        <v>0.016027604230470824</v>
      </c>
      <c r="W25" s="10">
        <v>0</v>
      </c>
      <c r="Y25" s="10">
        <v>124.80369757850464</v>
      </c>
    </row>
    <row r="26" spans="1:25" ht="12.75">
      <c r="A26" s="3" t="s">
        <v>38</v>
      </c>
      <c r="B26" s="10">
        <f t="shared" si="0"/>
        <v>381.17617253653174</v>
      </c>
      <c r="C26" s="10">
        <v>0.09887427545052009</v>
      </c>
      <c r="E26" s="10">
        <v>8.21752366916462</v>
      </c>
      <c r="G26" s="10">
        <v>106.78204972662854</v>
      </c>
      <c r="I26" s="10">
        <v>16.57286760400287</v>
      </c>
      <c r="K26" s="10">
        <v>23.831065786790006</v>
      </c>
      <c r="M26" s="10">
        <v>158.0988442736741</v>
      </c>
      <c r="O26" s="10">
        <v>0</v>
      </c>
      <c r="Q26" s="10">
        <v>0</v>
      </c>
      <c r="S26" s="10">
        <v>0.005789816502292899</v>
      </c>
      <c r="U26" s="10">
        <v>0</v>
      </c>
      <c r="W26" s="10">
        <v>0.2926239053628175</v>
      </c>
      <c r="Y26" s="10">
        <v>67.27653347895598</v>
      </c>
    </row>
    <row r="27" spans="1:25" ht="12.75">
      <c r="A27" s="3" t="s">
        <v>39</v>
      </c>
      <c r="B27" s="10">
        <f t="shared" si="0"/>
        <v>207.00629007667945</v>
      </c>
      <c r="C27" s="10">
        <v>5.426462563219749</v>
      </c>
      <c r="E27" s="10">
        <v>9.132512868981115</v>
      </c>
      <c r="G27" s="10">
        <v>48.87326323606353</v>
      </c>
      <c r="I27" s="10">
        <v>6.127439536885453</v>
      </c>
      <c r="K27" s="10">
        <v>12.096806917464123</v>
      </c>
      <c r="M27" s="10">
        <v>88.33235242161876</v>
      </c>
      <c r="O27" s="10">
        <v>0</v>
      </c>
      <c r="Q27" s="10">
        <v>0</v>
      </c>
      <c r="S27" s="10">
        <v>0.15711689816768212</v>
      </c>
      <c r="U27" s="10">
        <v>0</v>
      </c>
      <c r="W27" s="10">
        <v>0</v>
      </c>
      <c r="Y27" s="10">
        <v>36.86033563427903</v>
      </c>
    </row>
    <row r="28" spans="1:25" ht="12.75">
      <c r="A28" s="3" t="s">
        <v>40</v>
      </c>
      <c r="B28" s="10">
        <f t="shared" si="0"/>
        <v>1013.5445075409792</v>
      </c>
      <c r="C28" s="10">
        <v>28.41071869160339</v>
      </c>
      <c r="E28" s="10">
        <v>22.985835763762818</v>
      </c>
      <c r="G28" s="10">
        <v>396.42499974208937</v>
      </c>
      <c r="I28" s="10">
        <v>53.58829746397752</v>
      </c>
      <c r="K28" s="10">
        <v>161.16120917608717</v>
      </c>
      <c r="M28" s="10">
        <v>211.14604856353492</v>
      </c>
      <c r="O28" s="10">
        <v>12.827048038815478</v>
      </c>
      <c r="Q28" s="10">
        <v>0</v>
      </c>
      <c r="S28" s="10">
        <v>21.74427362364234</v>
      </c>
      <c r="U28" s="10">
        <v>0</v>
      </c>
      <c r="W28" s="10">
        <v>0</v>
      </c>
      <c r="Y28" s="10">
        <v>105.25607647746615</v>
      </c>
    </row>
    <row r="29" ht="12.75">
      <c r="A29" s="3"/>
    </row>
    <row r="30" spans="1:25" ht="12.75">
      <c r="A30" s="135" t="s">
        <v>117</v>
      </c>
      <c r="B30" s="10">
        <f t="shared" si="0"/>
        <v>327.39259652900796</v>
      </c>
      <c r="C30" s="10">
        <v>1.699020687394824</v>
      </c>
      <c r="E30" s="10">
        <v>21.61971127881283</v>
      </c>
      <c r="G30" s="10">
        <v>112.57768331793196</v>
      </c>
      <c r="I30" s="10">
        <v>8.95433804588177</v>
      </c>
      <c r="K30" s="10">
        <v>11.629532032843676</v>
      </c>
      <c r="M30" s="10">
        <v>103.90838418067982</v>
      </c>
      <c r="O30" s="10">
        <v>0.7285829448161003</v>
      </c>
      <c r="Q30" s="10">
        <v>0</v>
      </c>
      <c r="S30" s="10">
        <v>0.5449674730761402</v>
      </c>
      <c r="U30" s="10">
        <v>0</v>
      </c>
      <c r="W30" s="10">
        <v>0</v>
      </c>
      <c r="Y30" s="10">
        <v>65.73037656757086</v>
      </c>
    </row>
    <row r="31" spans="1:25" ht="12.75">
      <c r="A31" s="3" t="s">
        <v>42</v>
      </c>
      <c r="B31" s="10">
        <f t="shared" si="0"/>
        <v>438.6911187754354</v>
      </c>
      <c r="C31" s="10">
        <v>3.570382936509317</v>
      </c>
      <c r="E31" s="10">
        <v>18.604179995892864</v>
      </c>
      <c r="G31" s="10">
        <v>178.96172308457184</v>
      </c>
      <c r="I31" s="10">
        <v>25.545518615739674</v>
      </c>
      <c r="K31" s="10">
        <v>36.13490243981862</v>
      </c>
      <c r="M31" s="10">
        <v>109.47442170242942</v>
      </c>
      <c r="O31" s="10">
        <v>0</v>
      </c>
      <c r="Q31" s="10">
        <v>1.3666819931337135</v>
      </c>
      <c r="S31" s="10">
        <v>1.3347937951592883</v>
      </c>
      <c r="U31" s="10">
        <v>0.31102898180184463</v>
      </c>
      <c r="W31" s="10">
        <v>0.010909451237292698</v>
      </c>
      <c r="Y31" s="10">
        <v>63.37657577914154</v>
      </c>
    </row>
    <row r="32" spans="1:25" ht="12.75">
      <c r="A32" s="3" t="s">
        <v>43</v>
      </c>
      <c r="B32" s="10">
        <f t="shared" si="0"/>
        <v>558.8918236290607</v>
      </c>
      <c r="C32" s="10">
        <v>4.878312114602177</v>
      </c>
      <c r="E32" s="10">
        <v>31.099140092157064</v>
      </c>
      <c r="G32" s="10">
        <v>209.00945434795116</v>
      </c>
      <c r="I32" s="10">
        <v>26.36299136742763</v>
      </c>
      <c r="K32" s="10">
        <v>24.36776619084995</v>
      </c>
      <c r="M32" s="10">
        <v>170.96518946876577</v>
      </c>
      <c r="O32" s="10">
        <v>0</v>
      </c>
      <c r="Q32" s="10">
        <v>1.1115112724670009</v>
      </c>
      <c r="S32" s="10">
        <v>5.095987667572214</v>
      </c>
      <c r="U32" s="10">
        <v>3.1901283816516006</v>
      </c>
      <c r="W32" s="10">
        <v>0.028985725619366413</v>
      </c>
      <c r="Y32" s="10">
        <v>82.78235699999676</v>
      </c>
    </row>
    <row r="33" spans="1:25" ht="12.75">
      <c r="A33" s="3" t="s">
        <v>44</v>
      </c>
      <c r="B33" s="10">
        <f t="shared" si="0"/>
        <v>499.981156349904</v>
      </c>
      <c r="C33" s="10">
        <v>10.891925755161209</v>
      </c>
      <c r="E33" s="10">
        <v>9.827722165912812</v>
      </c>
      <c r="G33" s="10">
        <v>158.28015183656873</v>
      </c>
      <c r="I33" s="10">
        <v>37.00718688384376</v>
      </c>
      <c r="K33" s="10">
        <v>73.56013213505479</v>
      </c>
      <c r="M33" s="10">
        <v>130.18390082295292</v>
      </c>
      <c r="O33" s="10">
        <v>1.0631509278065194</v>
      </c>
      <c r="Q33" s="10">
        <v>11.574057245144106</v>
      </c>
      <c r="S33" s="10">
        <v>0.885621741462445</v>
      </c>
      <c r="U33" s="10">
        <v>0</v>
      </c>
      <c r="W33" s="10">
        <v>0</v>
      </c>
      <c r="Y33" s="10">
        <v>66.70730683599669</v>
      </c>
    </row>
    <row r="34" spans="1:25" ht="12.75">
      <c r="A34" s="3" t="s">
        <v>45</v>
      </c>
      <c r="B34" s="10">
        <f t="shared" si="0"/>
        <v>1369.7661660541878</v>
      </c>
      <c r="C34" s="10">
        <v>8.300904617982136</v>
      </c>
      <c r="E34" s="10">
        <v>31.41692015664674</v>
      </c>
      <c r="G34" s="10">
        <v>618.0149047651045</v>
      </c>
      <c r="I34" s="10">
        <v>114.6327697051337</v>
      </c>
      <c r="K34" s="10">
        <v>130.9822971123641</v>
      </c>
      <c r="M34" s="10">
        <v>234.89138531756055</v>
      </c>
      <c r="O34" s="10">
        <v>0</v>
      </c>
      <c r="Q34" s="10">
        <v>21.335582506384657</v>
      </c>
      <c r="S34" s="10">
        <v>15.21464966370484</v>
      </c>
      <c r="U34" s="10">
        <v>9.494971600196589</v>
      </c>
      <c r="W34" s="10">
        <v>0</v>
      </c>
      <c r="Y34" s="10">
        <v>185.4817806091099</v>
      </c>
    </row>
    <row r="35" ht="12.75">
      <c r="A35" s="3"/>
    </row>
    <row r="36" spans="1:25" ht="12.75">
      <c r="A36" s="3" t="s">
        <v>46</v>
      </c>
      <c r="B36" s="10">
        <f t="shared" si="0"/>
        <v>676.1634993239481</v>
      </c>
      <c r="C36" s="10">
        <v>11.792259718393538</v>
      </c>
      <c r="E36" s="10">
        <v>59.616887959951406</v>
      </c>
      <c r="G36" s="10">
        <v>275.1264160265604</v>
      </c>
      <c r="I36" s="10">
        <v>37.733307755078044</v>
      </c>
      <c r="K36" s="10">
        <v>56.42360466475284</v>
      </c>
      <c r="M36" s="10">
        <v>190.00118002934275</v>
      </c>
      <c r="O36" s="10">
        <v>1.3809927010080683</v>
      </c>
      <c r="Q36" s="10">
        <v>0</v>
      </c>
      <c r="S36" s="10">
        <v>1.9451515407667672</v>
      </c>
      <c r="U36" s="10">
        <v>0.08130395250560091</v>
      </c>
      <c r="W36" s="10">
        <v>0</v>
      </c>
      <c r="Y36" s="10">
        <v>42.06239497558882</v>
      </c>
    </row>
    <row r="37" spans="1:25" ht="12.75">
      <c r="A37" s="3" t="s">
        <v>47</v>
      </c>
      <c r="B37" s="10">
        <f t="shared" si="0"/>
        <v>472.0498452188729</v>
      </c>
      <c r="C37" s="10">
        <v>10.70561400807645</v>
      </c>
      <c r="E37" s="10">
        <v>12.276720910572562</v>
      </c>
      <c r="G37" s="10">
        <v>170.81640605437258</v>
      </c>
      <c r="I37" s="10">
        <v>29.27260535251142</v>
      </c>
      <c r="K37" s="10">
        <v>28.210190065157782</v>
      </c>
      <c r="M37" s="10">
        <v>137.98609237384466</v>
      </c>
      <c r="O37" s="10">
        <v>0</v>
      </c>
      <c r="Q37" s="10">
        <v>0</v>
      </c>
      <c r="S37" s="10">
        <v>0.5761549684133827</v>
      </c>
      <c r="U37" s="10">
        <v>0</v>
      </c>
      <c r="W37" s="10">
        <v>0</v>
      </c>
      <c r="Y37" s="10">
        <v>82.20606148592411</v>
      </c>
    </row>
    <row r="38" spans="1:25" ht="12.75">
      <c r="A38" s="3" t="s">
        <v>48</v>
      </c>
      <c r="B38" s="10">
        <f t="shared" si="0"/>
        <v>604.3733969508796</v>
      </c>
      <c r="C38" s="10">
        <v>12.732740758731424</v>
      </c>
      <c r="E38" s="10">
        <v>18.120427468090842</v>
      </c>
      <c r="G38" s="10">
        <v>221.9022925012327</v>
      </c>
      <c r="I38" s="10">
        <v>26.686678861287703</v>
      </c>
      <c r="K38" s="10">
        <v>52.01659344599745</v>
      </c>
      <c r="M38" s="10">
        <v>166.2378453302394</v>
      </c>
      <c r="O38" s="10">
        <v>0</v>
      </c>
      <c r="Q38" s="10">
        <v>1.9416902372297715</v>
      </c>
      <c r="S38" s="10">
        <v>5.342332531555286</v>
      </c>
      <c r="U38" s="10">
        <v>0.1456901733283879</v>
      </c>
      <c r="W38" s="10">
        <v>0.005896453627131287</v>
      </c>
      <c r="Y38" s="10">
        <v>99.2412091895596</v>
      </c>
    </row>
    <row r="39" spans="1:26" ht="12.75">
      <c r="A39" s="8" t="s">
        <v>49</v>
      </c>
      <c r="B39" s="29">
        <f t="shared" si="0"/>
        <v>787.1659886916915</v>
      </c>
      <c r="C39" s="29">
        <v>11.014135385581907</v>
      </c>
      <c r="D39" s="29"/>
      <c r="E39" s="29">
        <v>62.37318674414952</v>
      </c>
      <c r="F39" s="29"/>
      <c r="G39" s="29">
        <v>285.5206957750903</v>
      </c>
      <c r="H39" s="29"/>
      <c r="I39" s="29">
        <v>32.17720276425318</v>
      </c>
      <c r="J39" s="29"/>
      <c r="K39" s="29">
        <v>38.40975812784671</v>
      </c>
      <c r="L39" s="29"/>
      <c r="M39" s="29">
        <v>213.29093607664518</v>
      </c>
      <c r="N39" s="29"/>
      <c r="O39" s="29">
        <v>0</v>
      </c>
      <c r="P39" s="29"/>
      <c r="Q39" s="29">
        <v>3.449112611905136</v>
      </c>
      <c r="R39" s="29"/>
      <c r="S39" s="29">
        <v>8.877450918800063</v>
      </c>
      <c r="T39" s="29"/>
      <c r="U39" s="29">
        <v>0.6258127846709597</v>
      </c>
      <c r="V39" s="29"/>
      <c r="W39" s="29">
        <v>0</v>
      </c>
      <c r="X39" s="29"/>
      <c r="Y39" s="29">
        <v>131.42769750274854</v>
      </c>
      <c r="Z39" s="29"/>
    </row>
    <row r="40" ht="12.75">
      <c r="A40" s="3" t="s">
        <v>78</v>
      </c>
    </row>
  </sheetData>
  <mergeCells count="33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11 / 2003&amp;C- 5 -&amp;R&amp;"Arial,Italic"&amp;9Selected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A2">
      <selection activeCell="B12" sqref="B12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148" t="s">
        <v>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3" spans="1:16" ht="12.75">
      <c r="A3" s="149" t="s">
        <v>141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5" spans="1:16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5:9" ht="15" customHeight="1" thickTop="1">
      <c r="E6" s="146" t="s">
        <v>85</v>
      </c>
      <c r="F6" s="146"/>
      <c r="G6" s="146"/>
      <c r="H6" s="146"/>
      <c r="I6" s="59"/>
    </row>
    <row r="7" spans="1:16" ht="12.75">
      <c r="A7" s="3" t="s">
        <v>87</v>
      </c>
      <c r="C7" s="51"/>
      <c r="D7" s="51" t="s">
        <v>2</v>
      </c>
      <c r="E7" s="51"/>
      <c r="F7" s="150" t="s">
        <v>6</v>
      </c>
      <c r="G7" s="150"/>
      <c r="H7" s="147" t="s">
        <v>8</v>
      </c>
      <c r="I7" s="147"/>
      <c r="J7" s="51"/>
      <c r="K7" s="51" t="s">
        <v>12</v>
      </c>
      <c r="L7" s="51"/>
      <c r="M7" s="51" t="s">
        <v>12</v>
      </c>
      <c r="N7" s="51"/>
      <c r="O7" s="51" t="s">
        <v>21</v>
      </c>
      <c r="P7" s="51"/>
    </row>
    <row r="8" spans="1:16" ht="12.75">
      <c r="A8" t="s">
        <v>11</v>
      </c>
      <c r="B8" s="54" t="s">
        <v>52</v>
      </c>
      <c r="C8" s="51" t="s">
        <v>0</v>
      </c>
      <c r="D8" s="51" t="s">
        <v>0</v>
      </c>
      <c r="E8" s="51" t="s">
        <v>5</v>
      </c>
      <c r="F8" s="147" t="s">
        <v>3</v>
      </c>
      <c r="G8" s="147"/>
      <c r="H8" s="147" t="s">
        <v>3</v>
      </c>
      <c r="I8" s="147"/>
      <c r="J8" s="51" t="s">
        <v>10</v>
      </c>
      <c r="K8" s="51" t="s">
        <v>14</v>
      </c>
      <c r="L8" s="51" t="s">
        <v>16</v>
      </c>
      <c r="M8" s="51" t="s">
        <v>17</v>
      </c>
      <c r="N8" s="51" t="s">
        <v>86</v>
      </c>
      <c r="O8" s="51" t="s">
        <v>22</v>
      </c>
      <c r="P8" s="51" t="s">
        <v>23</v>
      </c>
    </row>
    <row r="9" spans="1:16" ht="12.75">
      <c r="A9" s="8" t="s">
        <v>88</v>
      </c>
      <c r="B9" s="55" t="s">
        <v>119</v>
      </c>
      <c r="C9" s="50" t="s">
        <v>1</v>
      </c>
      <c r="D9" s="50" t="s">
        <v>1</v>
      </c>
      <c r="E9" s="50" t="s">
        <v>4</v>
      </c>
      <c r="F9" s="146" t="s">
        <v>7</v>
      </c>
      <c r="G9" s="146"/>
      <c r="H9" s="146" t="s">
        <v>9</v>
      </c>
      <c r="I9" s="146"/>
      <c r="J9" s="50" t="s">
        <v>11</v>
      </c>
      <c r="K9" s="50" t="s">
        <v>15</v>
      </c>
      <c r="L9" s="50" t="s">
        <v>15</v>
      </c>
      <c r="M9" s="50" t="s">
        <v>18</v>
      </c>
      <c r="N9" s="50" t="s">
        <v>20</v>
      </c>
      <c r="O9" s="50" t="s">
        <v>20</v>
      </c>
      <c r="P9" s="50" t="s">
        <v>24</v>
      </c>
    </row>
    <row r="10" spans="1:16" s="52" customFormat="1" ht="12.75">
      <c r="A10" s="79" t="s">
        <v>51</v>
      </c>
      <c r="B10" s="52">
        <f>+Tbl3!B10-Tbl5!B10</f>
        <v>7431.024455508348</v>
      </c>
      <c r="C10" s="52">
        <v>209.64989729331967</v>
      </c>
      <c r="D10" s="52">
        <v>544.9604492865437</v>
      </c>
      <c r="E10" s="52">
        <v>3350.8689513827176</v>
      </c>
      <c r="F10" s="52">
        <v>170.3361419464411</v>
      </c>
      <c r="H10" s="52">
        <v>84.22179218567604</v>
      </c>
      <c r="J10" s="52">
        <v>723.2025950591627</v>
      </c>
      <c r="K10" s="52">
        <v>47.94319827606504</v>
      </c>
      <c r="L10" s="52">
        <v>31.62893170226505</v>
      </c>
      <c r="M10" s="52">
        <v>387.25765554670687</v>
      </c>
      <c r="N10" s="52">
        <v>522.6368576581449</v>
      </c>
      <c r="O10" s="52">
        <v>167.51659939608095</v>
      </c>
      <c r="P10" s="52">
        <v>1190.8013857752248</v>
      </c>
    </row>
    <row r="11" spans="1:16" ht="12.75">
      <c r="A11" s="3"/>
      <c r="B11" s="23"/>
      <c r="C11" s="52"/>
      <c r="D11" s="52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27</v>
      </c>
      <c r="B12" s="10">
        <f>+Tbl3!B12-Tbl5!B12</f>
        <v>6563.975102395157</v>
      </c>
      <c r="C12" s="11">
        <v>166.89830851343874</v>
      </c>
      <c r="D12" s="11">
        <v>384.6463828745565</v>
      </c>
      <c r="E12" s="11">
        <v>2881.7149172659933</v>
      </c>
      <c r="F12" s="11">
        <v>158.73568933361202</v>
      </c>
      <c r="G12" s="11"/>
      <c r="H12" s="11">
        <v>47.10926931310345</v>
      </c>
      <c r="I12" s="11"/>
      <c r="J12" s="11">
        <v>540.0615260206491</v>
      </c>
      <c r="K12" s="11">
        <v>38.70413658942603</v>
      </c>
      <c r="L12" s="11">
        <v>23.0374188595487</v>
      </c>
      <c r="M12" s="11">
        <v>413.0054455105562</v>
      </c>
      <c r="N12" s="11">
        <v>539.6674704845154</v>
      </c>
      <c r="O12" s="11">
        <v>117.19051069134126</v>
      </c>
      <c r="P12" s="11">
        <v>1253.2040269384165</v>
      </c>
    </row>
    <row r="13" spans="1:16" ht="12.75">
      <c r="A13" s="3" t="s">
        <v>28</v>
      </c>
      <c r="B13" s="10">
        <f>+Tbl3!B13-Tbl5!B13</f>
        <v>7353.490396092733</v>
      </c>
      <c r="C13" s="11">
        <v>224.27984202541967</v>
      </c>
      <c r="D13" s="11">
        <v>593.4960911527854</v>
      </c>
      <c r="E13" s="11">
        <v>3237.294736357267</v>
      </c>
      <c r="F13" s="11">
        <v>159.59990853052804</v>
      </c>
      <c r="G13" s="11"/>
      <c r="H13" s="11">
        <v>64.86314252134012</v>
      </c>
      <c r="I13" s="11"/>
      <c r="J13" s="11">
        <v>648.415689618869</v>
      </c>
      <c r="K13" s="11">
        <v>57.60163193300555</v>
      </c>
      <c r="L13" s="11">
        <v>0</v>
      </c>
      <c r="M13" s="11">
        <v>409.97260941847196</v>
      </c>
      <c r="N13" s="11">
        <v>532.0378455871556</v>
      </c>
      <c r="O13" s="11">
        <v>167.47729308777366</v>
      </c>
      <c r="P13" s="11">
        <v>1258.4516058601175</v>
      </c>
    </row>
    <row r="14" spans="1:16" ht="12.75">
      <c r="A14" s="3" t="s">
        <v>50</v>
      </c>
      <c r="B14" s="10">
        <f>+Tbl3!B14-Tbl5!B14</f>
        <v>7460.861623660522</v>
      </c>
      <c r="C14" s="11">
        <v>360.16362586567345</v>
      </c>
      <c r="D14" s="11">
        <v>465.1561890810766</v>
      </c>
      <c r="E14" s="11">
        <v>2931.401216304123</v>
      </c>
      <c r="F14" s="11">
        <v>108.24007405968011</v>
      </c>
      <c r="G14" s="11"/>
      <c r="H14" s="11">
        <v>267.49465048837834</v>
      </c>
      <c r="I14" s="11"/>
      <c r="J14" s="11">
        <v>1118.8930408611786</v>
      </c>
      <c r="K14" s="11">
        <v>84.37022897254973</v>
      </c>
      <c r="L14" s="11">
        <v>-62.512530462561074</v>
      </c>
      <c r="M14" s="11">
        <v>266.7670081281438</v>
      </c>
      <c r="N14" s="11">
        <v>569.5710465042232</v>
      </c>
      <c r="O14" s="11">
        <v>126.53898245486627</v>
      </c>
      <c r="P14" s="11">
        <v>1224.778091403188</v>
      </c>
    </row>
    <row r="15" spans="1:16" ht="12.75">
      <c r="A15" s="3" t="s">
        <v>29</v>
      </c>
      <c r="B15" s="10">
        <f>+Tbl3!B15-Tbl5!B15</f>
        <v>7431.708813451556</v>
      </c>
      <c r="C15" s="11">
        <v>195.0920032583033</v>
      </c>
      <c r="D15" s="11">
        <v>545.3134095019042</v>
      </c>
      <c r="E15" s="11">
        <v>3285.841440397103</v>
      </c>
      <c r="F15" s="11">
        <v>209.89627415056998</v>
      </c>
      <c r="G15" s="11"/>
      <c r="H15" s="11">
        <v>77.26432478895035</v>
      </c>
      <c r="I15" s="11"/>
      <c r="J15" s="11">
        <v>698.8262779401492</v>
      </c>
      <c r="K15" s="11">
        <v>34.64688436179482</v>
      </c>
      <c r="L15" s="11">
        <v>94.14542569928008</v>
      </c>
      <c r="M15" s="11">
        <v>299.02671155059545</v>
      </c>
      <c r="N15" s="11">
        <v>543.8977321267041</v>
      </c>
      <c r="O15" s="11">
        <v>171.79808510442004</v>
      </c>
      <c r="P15" s="11">
        <v>1275.960244571782</v>
      </c>
    </row>
    <row r="16" spans="1:16" ht="12.75">
      <c r="A16" s="3" t="s">
        <v>30</v>
      </c>
      <c r="B16" s="10">
        <f>+Tbl3!B16-Tbl5!B16</f>
        <v>6886.162379833763</v>
      </c>
      <c r="C16" s="11">
        <v>173.27963620003334</v>
      </c>
      <c r="D16" s="11">
        <v>488.44522390278684</v>
      </c>
      <c r="E16" s="11">
        <v>3221.406588940051</v>
      </c>
      <c r="F16" s="11">
        <v>157.6590084111493</v>
      </c>
      <c r="G16" s="11"/>
      <c r="H16" s="11">
        <v>19.540558405575773</v>
      </c>
      <c r="I16" s="11"/>
      <c r="J16" s="11">
        <v>598.7602003045936</v>
      </c>
      <c r="K16" s="11">
        <v>56.67422431527248</v>
      </c>
      <c r="L16" s="11">
        <v>35.38445809360274</v>
      </c>
      <c r="M16" s="11">
        <v>437.98537402652937</v>
      </c>
      <c r="N16" s="11">
        <v>554.8515927501691</v>
      </c>
      <c r="O16" s="11">
        <v>140.31717129138397</v>
      </c>
      <c r="P16" s="11">
        <v>1001.8583431926162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31</v>
      </c>
      <c r="B18" s="10">
        <f>+Tbl3!B18-Tbl5!B18</f>
        <v>5995.116149079745</v>
      </c>
      <c r="C18" s="11">
        <v>132.99480206667036</v>
      </c>
      <c r="D18" s="11">
        <v>477.5038428300881</v>
      </c>
      <c r="E18" s="11">
        <v>2943.9674775222034</v>
      </c>
      <c r="F18" s="11">
        <v>139.82342103811573</v>
      </c>
      <c r="G18" s="11"/>
      <c r="H18" s="11">
        <v>18.554871568573375</v>
      </c>
      <c r="I18" s="11"/>
      <c r="J18" s="11">
        <v>411.4256807693015</v>
      </c>
      <c r="K18" s="11">
        <v>75.20428595068674</v>
      </c>
      <c r="L18" s="11">
        <v>21.142173681210583</v>
      </c>
      <c r="M18" s="11">
        <v>445.44036258664755</v>
      </c>
      <c r="N18" s="11">
        <v>336.776034714178</v>
      </c>
      <c r="O18" s="11">
        <v>60.76680456726791</v>
      </c>
      <c r="P18" s="11">
        <v>931.5163917848014</v>
      </c>
    </row>
    <row r="19" spans="1:16" ht="12.75">
      <c r="A19" s="3" t="s">
        <v>32</v>
      </c>
      <c r="B19" s="10">
        <f>+Tbl3!B19-Tbl5!B19</f>
        <v>6652.266539278069</v>
      </c>
      <c r="C19" s="11">
        <v>127.19434615378839</v>
      </c>
      <c r="D19" s="11">
        <v>509.1527941311661</v>
      </c>
      <c r="E19" s="11">
        <v>3002.629356318996</v>
      </c>
      <c r="F19" s="11">
        <v>191.41737774576566</v>
      </c>
      <c r="G19" s="11"/>
      <c r="H19" s="11">
        <v>25.326347159217143</v>
      </c>
      <c r="I19" s="11"/>
      <c r="J19" s="11">
        <v>515.881236479034</v>
      </c>
      <c r="K19" s="11">
        <v>30.509818339660214</v>
      </c>
      <c r="L19" s="11">
        <v>52.82542830144127</v>
      </c>
      <c r="M19" s="11">
        <v>505.1546503011582</v>
      </c>
      <c r="N19" s="11">
        <v>509.4462750677654</v>
      </c>
      <c r="O19" s="11">
        <v>135.32770978132868</v>
      </c>
      <c r="P19" s="11">
        <v>1047.4011994987472</v>
      </c>
    </row>
    <row r="20" spans="1:16" ht="12.75">
      <c r="A20" s="3" t="s">
        <v>33</v>
      </c>
      <c r="B20" s="10">
        <f>+Tbl3!B20-Tbl5!B20</f>
        <v>6628.134017288979</v>
      </c>
      <c r="C20" s="11">
        <v>147.35403827313434</v>
      </c>
      <c r="D20" s="11">
        <v>574.3666790564024</v>
      </c>
      <c r="E20" s="11">
        <v>2918.304934311254</v>
      </c>
      <c r="F20" s="11">
        <v>146.15630269511956</v>
      </c>
      <c r="G20" s="11"/>
      <c r="H20" s="11">
        <v>58.81241040223356</v>
      </c>
      <c r="I20" s="11"/>
      <c r="J20" s="11">
        <v>638.8591862693452</v>
      </c>
      <c r="K20" s="11">
        <v>25.27470951619234</v>
      </c>
      <c r="L20" s="11">
        <v>65.282210407331</v>
      </c>
      <c r="M20" s="11">
        <v>393.1462914904299</v>
      </c>
      <c r="N20" s="11">
        <v>459.04141550630686</v>
      </c>
      <c r="O20" s="11">
        <v>199.09141624138786</v>
      </c>
      <c r="P20" s="11">
        <v>1002.4444231198422</v>
      </c>
    </row>
    <row r="21" spans="1:16" ht="12.75">
      <c r="A21" s="3" t="s">
        <v>34</v>
      </c>
      <c r="B21" s="10">
        <f>+Tbl3!B21-Tbl5!B21</f>
        <v>6684.6007136179405</v>
      </c>
      <c r="C21" s="11">
        <v>204.70268590533226</v>
      </c>
      <c r="D21" s="11">
        <v>579.9679101082658</v>
      </c>
      <c r="E21" s="11">
        <v>3079.9697234510736</v>
      </c>
      <c r="F21" s="11">
        <v>181.6357974666764</v>
      </c>
      <c r="G21" s="11"/>
      <c r="H21" s="11">
        <v>30.573671484313643</v>
      </c>
      <c r="I21" s="11"/>
      <c r="J21" s="11">
        <v>551.9342091961242</v>
      </c>
      <c r="K21" s="11">
        <v>52.22084459829879</v>
      </c>
      <c r="L21" s="11">
        <v>48.86873111774837</v>
      </c>
      <c r="M21" s="11">
        <v>459.56709823428605</v>
      </c>
      <c r="N21" s="11">
        <v>501.157362969434</v>
      </c>
      <c r="O21" s="11">
        <v>159.20019346616897</v>
      </c>
      <c r="P21" s="11">
        <v>834.8024856202184</v>
      </c>
    </row>
    <row r="22" spans="1:16" ht="12.75">
      <c r="A22" s="3" t="s">
        <v>35</v>
      </c>
      <c r="B22" s="10">
        <f>+Tbl3!B22-Tbl5!B22</f>
        <v>7007.21891964018</v>
      </c>
      <c r="C22" s="11">
        <v>218.75381948815277</v>
      </c>
      <c r="D22" s="11">
        <v>599.2735836084939</v>
      </c>
      <c r="E22" s="11">
        <v>3128.041908340031</v>
      </c>
      <c r="F22" s="11">
        <v>115.48882391331713</v>
      </c>
      <c r="G22" s="11"/>
      <c r="H22" s="11">
        <v>90.76331726588751</v>
      </c>
      <c r="I22" s="11"/>
      <c r="J22" s="11">
        <v>448.4327171671202</v>
      </c>
      <c r="K22" s="11">
        <v>63.227244294249225</v>
      </c>
      <c r="L22" s="11">
        <v>18.994006177800586</v>
      </c>
      <c r="M22" s="11">
        <v>431.57258141043644</v>
      </c>
      <c r="N22" s="11">
        <v>536.5100733008628</v>
      </c>
      <c r="O22" s="11">
        <v>187.80228714184736</v>
      </c>
      <c r="P22" s="11">
        <v>1168.3585575319785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36</v>
      </c>
      <c r="B24" s="10">
        <f>+Tbl3!B24-Tbl5!B24</f>
        <v>6761.4220297219235</v>
      </c>
      <c r="C24" s="11">
        <v>157.49565750615486</v>
      </c>
      <c r="D24" s="11">
        <v>541.9593568693158</v>
      </c>
      <c r="E24" s="11">
        <v>3246.202952471673</v>
      </c>
      <c r="F24" s="11">
        <v>169.0203645555806</v>
      </c>
      <c r="G24" s="11"/>
      <c r="H24" s="11">
        <v>42.06249685157384</v>
      </c>
      <c r="I24" s="11"/>
      <c r="J24" s="11">
        <v>447.68850762826753</v>
      </c>
      <c r="K24" s="11">
        <v>43.746374748198306</v>
      </c>
      <c r="L24" s="11">
        <v>85.60568737382123</v>
      </c>
      <c r="M24" s="11">
        <v>281.5972854831935</v>
      </c>
      <c r="N24" s="11">
        <v>500.63426428467227</v>
      </c>
      <c r="O24" s="11">
        <v>196.14460295503886</v>
      </c>
      <c r="P24" s="11">
        <v>1049.2644789944325</v>
      </c>
    </row>
    <row r="25" spans="1:16" ht="12.75">
      <c r="A25" s="3" t="s">
        <v>37</v>
      </c>
      <c r="B25" s="10">
        <f>+Tbl3!B25-Tbl5!B25</f>
        <v>6743.682657519702</v>
      </c>
      <c r="C25" s="11">
        <v>166.9976397566254</v>
      </c>
      <c r="D25" s="11">
        <v>415.7272265098615</v>
      </c>
      <c r="E25" s="11">
        <v>3119.0712238147726</v>
      </c>
      <c r="F25" s="11">
        <v>175.0754216178692</v>
      </c>
      <c r="G25" s="11"/>
      <c r="H25" s="11">
        <v>20.407760627220384</v>
      </c>
      <c r="I25" s="11"/>
      <c r="J25" s="11">
        <v>445.72748580995545</v>
      </c>
      <c r="K25" s="11">
        <v>61.47925599248642</v>
      </c>
      <c r="L25" s="11">
        <v>55.13964024664135</v>
      </c>
      <c r="M25" s="11">
        <v>579.4632528890522</v>
      </c>
      <c r="N25" s="11">
        <v>487.18180611703207</v>
      </c>
      <c r="O25" s="11">
        <v>148.49828902772674</v>
      </c>
      <c r="P25" s="11">
        <v>1068.9136551104577</v>
      </c>
    </row>
    <row r="26" spans="1:16" ht="12.75">
      <c r="A26" s="3" t="s">
        <v>38</v>
      </c>
      <c r="B26" s="10">
        <f>+Tbl3!B26-Tbl5!B26</f>
        <v>6553.0535244850025</v>
      </c>
      <c r="C26" s="11">
        <v>141.47530314294926</v>
      </c>
      <c r="D26" s="11">
        <v>449.9621667072393</v>
      </c>
      <c r="E26" s="11">
        <v>3122.1319799198636</v>
      </c>
      <c r="F26" s="11">
        <v>153.60722937542351</v>
      </c>
      <c r="G26" s="11"/>
      <c r="H26" s="11">
        <v>35.17566276950609</v>
      </c>
      <c r="I26" s="11"/>
      <c r="J26" s="11">
        <v>468.41172937871295</v>
      </c>
      <c r="K26" s="11">
        <v>28.550691817278654</v>
      </c>
      <c r="L26" s="11">
        <v>49.46040041844583</v>
      </c>
      <c r="M26" s="11">
        <v>405.9029474113599</v>
      </c>
      <c r="N26" s="11">
        <v>458.78370061385215</v>
      </c>
      <c r="O26" s="11">
        <v>178.5697518932042</v>
      </c>
      <c r="P26" s="11">
        <v>1061.0219610371669</v>
      </c>
    </row>
    <row r="27" spans="1:16" ht="12.75">
      <c r="A27" s="3" t="s">
        <v>39</v>
      </c>
      <c r="B27" s="10">
        <f>+Tbl3!B27-Tbl5!B27</f>
        <v>8332.092001597724</v>
      </c>
      <c r="C27" s="11">
        <v>207.475005653913</v>
      </c>
      <c r="D27" s="11">
        <v>608.8964225638948</v>
      </c>
      <c r="E27" s="11">
        <v>3773.904276608553</v>
      </c>
      <c r="F27" s="11">
        <v>184.35474956822105</v>
      </c>
      <c r="G27" s="11"/>
      <c r="H27" s="11">
        <v>22.27606262622853</v>
      </c>
      <c r="I27" s="11"/>
      <c r="J27" s="11">
        <v>923.8038667139232</v>
      </c>
      <c r="K27" s="11">
        <v>36.077857026323045</v>
      </c>
      <c r="L27" s="11">
        <v>58.84784099283837</v>
      </c>
      <c r="M27" s="11">
        <v>430.1684753562528</v>
      </c>
      <c r="N27" s="11">
        <v>507.82140273300587</v>
      </c>
      <c r="O27" s="11">
        <v>229.4645896271793</v>
      </c>
      <c r="P27" s="11">
        <v>1349.0014521273902</v>
      </c>
    </row>
    <row r="28" spans="1:16" ht="12.75">
      <c r="A28" s="3" t="s">
        <v>40</v>
      </c>
      <c r="B28" s="10">
        <f>+Tbl3!B28-Tbl5!B28</f>
        <v>7985.298517790394</v>
      </c>
      <c r="C28" s="11">
        <v>315.58085034985965</v>
      </c>
      <c r="D28" s="11">
        <v>715.9972058375405</v>
      </c>
      <c r="E28" s="11">
        <v>3636.2286408857544</v>
      </c>
      <c r="F28" s="11">
        <v>174.13470449564144</v>
      </c>
      <c r="G28" s="11"/>
      <c r="H28" s="11">
        <v>7.773516453476134</v>
      </c>
      <c r="I28" s="11"/>
      <c r="J28" s="11">
        <v>549.6232777384575</v>
      </c>
      <c r="K28" s="11">
        <v>67.08276777911753</v>
      </c>
      <c r="L28" s="11">
        <v>11.042406885153053</v>
      </c>
      <c r="M28" s="11">
        <v>505.35984159062343</v>
      </c>
      <c r="N28" s="11">
        <v>610.5118236989065</v>
      </c>
      <c r="O28" s="11">
        <v>202.1267450490431</v>
      </c>
      <c r="P28" s="11">
        <v>1189.8367370268181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35" t="s">
        <v>117</v>
      </c>
      <c r="B30" s="10">
        <f>+Tbl3!B30-Tbl5!B30</f>
        <v>9043.857421841225</v>
      </c>
      <c r="C30" s="11">
        <v>209.43448800714887</v>
      </c>
      <c r="D30" s="11">
        <v>627.5957146683163</v>
      </c>
      <c r="E30" s="11">
        <v>4382.637042922026</v>
      </c>
      <c r="F30" s="11">
        <v>184.4849483911581</v>
      </c>
      <c r="G30" s="11"/>
      <c r="H30" s="11">
        <v>84.52577284550428</v>
      </c>
      <c r="I30" s="11"/>
      <c r="J30" s="11">
        <v>881.3394490919367</v>
      </c>
      <c r="K30" s="11">
        <v>43.10584662045147</v>
      </c>
      <c r="L30" s="11">
        <v>0.2800619661620887</v>
      </c>
      <c r="M30" s="11">
        <v>385.52728312596537</v>
      </c>
      <c r="N30" s="11">
        <v>548.3388407411567</v>
      </c>
      <c r="O30" s="11">
        <v>180.18293824433005</v>
      </c>
      <c r="P30" s="11">
        <v>1516.4050352170668</v>
      </c>
    </row>
    <row r="31" spans="1:16" ht="12.75">
      <c r="A31" s="3" t="s">
        <v>42</v>
      </c>
      <c r="B31" s="10">
        <f>+Tbl3!B31-Tbl5!B31</f>
        <v>6898.6973570539085</v>
      </c>
      <c r="C31" s="11">
        <v>192.00914171825667</v>
      </c>
      <c r="D31" s="11">
        <v>507.6633772851343</v>
      </c>
      <c r="E31" s="11">
        <v>2983.2570373485187</v>
      </c>
      <c r="F31" s="11">
        <v>169.51239807114476</v>
      </c>
      <c r="G31" s="11"/>
      <c r="H31" s="11">
        <v>71.1818502555846</v>
      </c>
      <c r="I31" s="11"/>
      <c r="J31" s="11">
        <v>652.391182306046</v>
      </c>
      <c r="K31" s="11">
        <v>49.29582725050511</v>
      </c>
      <c r="L31" s="11">
        <v>54.710637905025834</v>
      </c>
      <c r="M31" s="11">
        <v>473.5390276813663</v>
      </c>
      <c r="N31" s="11">
        <v>491.6029749647272</v>
      </c>
      <c r="O31" s="11">
        <v>170.6312261410408</v>
      </c>
      <c r="P31" s="11">
        <v>1082.9026761265584</v>
      </c>
    </row>
    <row r="32" spans="1:16" ht="12.75">
      <c r="A32" s="3" t="s">
        <v>43</v>
      </c>
      <c r="B32" s="10">
        <f>+Tbl3!B32-Tbl5!B32</f>
        <v>6971.979306736481</v>
      </c>
      <c r="C32" s="11">
        <v>185.5305629696584</v>
      </c>
      <c r="D32" s="11">
        <v>471.44986485783636</v>
      </c>
      <c r="E32" s="11">
        <v>3197.570266702866</v>
      </c>
      <c r="F32" s="11">
        <v>253.68564455312986</v>
      </c>
      <c r="G32" s="11"/>
      <c r="H32" s="11">
        <v>84.54982393894771</v>
      </c>
      <c r="I32" s="11"/>
      <c r="J32" s="11">
        <v>520.9823626640133</v>
      </c>
      <c r="K32" s="11">
        <v>39.77095180076241</v>
      </c>
      <c r="L32" s="11">
        <v>59.07590303772523</v>
      </c>
      <c r="M32" s="11">
        <v>507.6593912767671</v>
      </c>
      <c r="N32" s="11">
        <v>552.5430294216311</v>
      </c>
      <c r="O32" s="11">
        <v>158.1935091913645</v>
      </c>
      <c r="P32" s="11">
        <v>940.967996321778</v>
      </c>
    </row>
    <row r="33" spans="1:16" ht="12.75">
      <c r="A33" s="3" t="s">
        <v>44</v>
      </c>
      <c r="B33" s="10">
        <f>+Tbl3!B33-Tbl5!B33</f>
        <v>6965.227994837938</v>
      </c>
      <c r="C33" s="11">
        <v>193.35216470430973</v>
      </c>
      <c r="D33" s="11">
        <v>563.1149037994882</v>
      </c>
      <c r="E33" s="11">
        <v>3030.741649574079</v>
      </c>
      <c r="F33" s="11">
        <v>159.60743415314369</v>
      </c>
      <c r="G33" s="11"/>
      <c r="H33" s="11">
        <v>50.317585456385274</v>
      </c>
      <c r="I33" s="11"/>
      <c r="J33" s="11">
        <v>657.9491669101535</v>
      </c>
      <c r="K33" s="11">
        <v>49.89189563239748</v>
      </c>
      <c r="L33" s="11">
        <v>42.25568876414719</v>
      </c>
      <c r="M33" s="11">
        <v>512.8602483830307</v>
      </c>
      <c r="N33" s="11">
        <v>535.2266630872011</v>
      </c>
      <c r="O33" s="11">
        <v>166.3158234388551</v>
      </c>
      <c r="P33" s="11">
        <v>1003.5947709347481</v>
      </c>
    </row>
    <row r="34" spans="1:16" ht="12.75">
      <c r="A34" s="3" t="s">
        <v>45</v>
      </c>
      <c r="B34" s="10">
        <f>+Tbl3!B34-Tbl5!B34</f>
        <v>7146.474257011309</v>
      </c>
      <c r="C34" s="11">
        <v>234.70844535771255</v>
      </c>
      <c r="D34" s="11">
        <v>656.1440022601207</v>
      </c>
      <c r="E34" s="11">
        <v>3074.151382371763</v>
      </c>
      <c r="F34" s="11">
        <v>183.11609870131878</v>
      </c>
      <c r="G34" s="11"/>
      <c r="H34" s="11">
        <v>36.542047728292204</v>
      </c>
      <c r="I34" s="11"/>
      <c r="J34" s="11">
        <v>478.30098496553944</v>
      </c>
      <c r="K34" s="11">
        <v>29.151615857239737</v>
      </c>
      <c r="L34" s="11">
        <v>60.9173781461012</v>
      </c>
      <c r="M34" s="11">
        <v>609.2206537626871</v>
      </c>
      <c r="N34" s="11">
        <v>555.2878859510412</v>
      </c>
      <c r="O34" s="11">
        <v>343.92256476105274</v>
      </c>
      <c r="P34" s="11">
        <v>885.0111971484408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46</v>
      </c>
      <c r="B36" s="10">
        <f>+Tbl3!B36-Tbl5!B36</f>
        <v>6817.568960100452</v>
      </c>
      <c r="C36" s="11">
        <v>195.8488097592005</v>
      </c>
      <c r="D36" s="11">
        <v>518.9329107224929</v>
      </c>
      <c r="E36" s="11">
        <v>3328.018493628687</v>
      </c>
      <c r="F36" s="11">
        <v>166.93296800472407</v>
      </c>
      <c r="G36" s="11"/>
      <c r="H36" s="11">
        <v>15.907655478291694</v>
      </c>
      <c r="I36" s="11"/>
      <c r="J36" s="11">
        <v>471.1740608382547</v>
      </c>
      <c r="K36" s="11">
        <v>31.745430983294604</v>
      </c>
      <c r="L36" s="11">
        <v>0</v>
      </c>
      <c r="M36" s="11">
        <v>279.0437051008405</v>
      </c>
      <c r="N36" s="11">
        <v>530.8186062541663</v>
      </c>
      <c r="O36" s="11">
        <v>121.67393241786877</v>
      </c>
      <c r="P36" s="11">
        <v>1157.4723869126299</v>
      </c>
    </row>
    <row r="37" spans="1:16" ht="12.75">
      <c r="A37" s="3" t="s">
        <v>47</v>
      </c>
      <c r="B37" s="10">
        <f>+Tbl3!B37-Tbl5!B37</f>
        <v>6709.455358165138</v>
      </c>
      <c r="C37" s="11">
        <v>166.29673367790576</v>
      </c>
      <c r="D37" s="11">
        <v>573.0765659981462</v>
      </c>
      <c r="E37" s="11">
        <v>3185.1511278810112</v>
      </c>
      <c r="F37" s="11">
        <v>173.852301436038</v>
      </c>
      <c r="G37" s="11"/>
      <c r="H37" s="11">
        <v>67.84622107987025</v>
      </c>
      <c r="I37" s="11"/>
      <c r="J37" s="11">
        <v>519.6543859532364</v>
      </c>
      <c r="K37" s="11">
        <v>38.14022255832462</v>
      </c>
      <c r="L37" s="11">
        <v>5.680848492697634</v>
      </c>
      <c r="M37" s="11">
        <v>265.37757221302144</v>
      </c>
      <c r="N37" s="11">
        <v>513.7073360109702</v>
      </c>
      <c r="O37" s="11">
        <v>156.5964179512431</v>
      </c>
      <c r="P37" s="11">
        <v>1044.0756249126741</v>
      </c>
    </row>
    <row r="38" spans="1:16" ht="12.75">
      <c r="A38" s="3" t="s">
        <v>48</v>
      </c>
      <c r="B38" s="10">
        <f>+Tbl3!B38-Tbl5!B38</f>
        <v>6907.819536322904</v>
      </c>
      <c r="C38" s="11">
        <v>159.9471749660346</v>
      </c>
      <c r="D38" s="11">
        <v>561.6968412828619</v>
      </c>
      <c r="E38" s="11">
        <v>3280.804060563632</v>
      </c>
      <c r="F38" s="11">
        <v>175.93695324974212</v>
      </c>
      <c r="G38" s="11"/>
      <c r="H38" s="11">
        <v>40.08667798658254</v>
      </c>
      <c r="I38" s="11"/>
      <c r="J38" s="11">
        <v>582.0768494917922</v>
      </c>
      <c r="K38" s="11">
        <v>47.94857187048984</v>
      </c>
      <c r="L38" s="11">
        <v>57.01611810585589</v>
      </c>
      <c r="M38" s="11">
        <v>376.1852020026282</v>
      </c>
      <c r="N38" s="11">
        <v>421.2163287866457</v>
      </c>
      <c r="O38" s="11">
        <v>128.36713970479778</v>
      </c>
      <c r="P38" s="11">
        <v>1076.5376183118406</v>
      </c>
    </row>
    <row r="39" spans="1:16" ht="12.75">
      <c r="A39" s="8" t="s">
        <v>49</v>
      </c>
      <c r="B39" s="29">
        <f>+Tbl3!B39-Tbl5!B39</f>
        <v>8149.434879849223</v>
      </c>
      <c r="C39" s="29">
        <v>167.98744620700487</v>
      </c>
      <c r="D39" s="29">
        <v>652.0708716821109</v>
      </c>
      <c r="E39" s="29">
        <v>3906.111069577509</v>
      </c>
      <c r="F39" s="29">
        <v>239.07760797863983</v>
      </c>
      <c r="G39" s="29"/>
      <c r="H39" s="29">
        <v>78.15260405214389</v>
      </c>
      <c r="I39" s="29"/>
      <c r="J39" s="29">
        <v>599.0420339249254</v>
      </c>
      <c r="K39" s="29">
        <v>19.895285063609236</v>
      </c>
      <c r="L39" s="29">
        <v>76.08639704727501</v>
      </c>
      <c r="M39" s="29">
        <v>522.7738573896655</v>
      </c>
      <c r="N39" s="29">
        <v>574.4323291974242</v>
      </c>
      <c r="O39" s="29">
        <v>107.00811371132401</v>
      </c>
      <c r="P39" s="29">
        <v>1206.7972640175908</v>
      </c>
    </row>
    <row r="40" ht="12.75">
      <c r="A40" s="3" t="s">
        <v>78</v>
      </c>
    </row>
  </sheetData>
  <mergeCells count="9">
    <mergeCell ref="A1:P1"/>
    <mergeCell ref="A3:P3"/>
    <mergeCell ref="E6:H6"/>
    <mergeCell ref="F7:G7"/>
    <mergeCell ref="H7:I7"/>
    <mergeCell ref="F8:G8"/>
    <mergeCell ref="F9:G9"/>
    <mergeCell ref="H9:I9"/>
    <mergeCell ref="H8:I8"/>
  </mergeCells>
  <printOptions horizontalCentered="1"/>
  <pageMargins left="0.59" right="0.68" top="0.87" bottom="0.88" header="0.67" footer="0.5"/>
  <pageSetup fitToHeight="1" fitToWidth="1" horizontalDpi="600" verticalDpi="600" orientation="landscape" scale="87" r:id="rId1"/>
  <headerFooter alignWithMargins="0">
    <oddFooter>&amp;L&amp;"Arial,Italic"&amp;9MSDE-DBS 11 / 2003&amp;C- 6 -&amp;R&amp;"Arial,Italic"&amp;9Selected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13">
      <selection activeCell="L9" sqref="L9:L38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7.140625" style="0" customWidth="1"/>
    <col min="6" max="8" width="11.7109375" style="0" customWidth="1"/>
    <col min="9" max="9" width="7.14062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1.28125" style="0" bestFit="1" customWidth="1"/>
  </cols>
  <sheetData>
    <row r="1" spans="1:12" ht="12.75">
      <c r="A1" s="142" t="s">
        <v>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2" ht="12.75">
      <c r="A3" s="142" t="s">
        <v>144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6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R4" s="141" t="s">
        <v>97</v>
      </c>
      <c r="S4" s="141"/>
      <c r="T4" s="141"/>
      <c r="U4" s="141"/>
      <c r="W4" s="141" t="s">
        <v>136</v>
      </c>
      <c r="X4" s="141"/>
      <c r="Y4" s="141"/>
      <c r="Z4" s="141"/>
    </row>
    <row r="5" spans="1:26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152" t="s">
        <v>125</v>
      </c>
      <c r="S5" s="152"/>
      <c r="T5" s="152"/>
      <c r="U5" s="152"/>
      <c r="W5" s="152" t="s">
        <v>143</v>
      </c>
      <c r="X5" s="152"/>
      <c r="Y5" s="152"/>
      <c r="Z5" s="152"/>
    </row>
    <row r="6" spans="1:26" ht="15" customHeight="1" thickTop="1">
      <c r="A6" s="3" t="s">
        <v>87</v>
      </c>
      <c r="R6" s="103" t="s">
        <v>52</v>
      </c>
      <c r="S6" s="103"/>
      <c r="T6" s="103" t="s">
        <v>126</v>
      </c>
      <c r="U6" s="103" t="s">
        <v>8</v>
      </c>
      <c r="W6" s="126" t="s">
        <v>52</v>
      </c>
      <c r="X6" s="126"/>
      <c r="Y6" s="126"/>
      <c r="Z6" s="126"/>
    </row>
    <row r="7" spans="1:26" ht="12.75">
      <c r="A7" t="s">
        <v>11</v>
      </c>
      <c r="B7" s="144" t="s">
        <v>93</v>
      </c>
      <c r="C7" s="144"/>
      <c r="D7" s="144"/>
      <c r="E7" s="6"/>
      <c r="F7" s="144" t="s">
        <v>94</v>
      </c>
      <c r="G7" s="144"/>
      <c r="H7" s="144"/>
      <c r="I7" s="6"/>
      <c r="J7" s="144" t="s">
        <v>95</v>
      </c>
      <c r="K7" s="144"/>
      <c r="L7" s="144"/>
      <c r="N7" s="151" t="s">
        <v>143</v>
      </c>
      <c r="O7" s="151" t="s">
        <v>94</v>
      </c>
      <c r="P7" s="151" t="s">
        <v>145</v>
      </c>
      <c r="R7" s="103" t="s">
        <v>127</v>
      </c>
      <c r="S7" s="103"/>
      <c r="T7" s="103" t="s">
        <v>128</v>
      </c>
      <c r="U7" s="103" t="s">
        <v>129</v>
      </c>
      <c r="W7" s="103" t="s">
        <v>129</v>
      </c>
      <c r="X7" s="103" t="s">
        <v>133</v>
      </c>
      <c r="Y7" s="103" t="s">
        <v>126</v>
      </c>
      <c r="Z7" s="103"/>
    </row>
    <row r="8" spans="1:26" ht="13.5" thickBot="1">
      <c r="A8" s="4" t="s">
        <v>88</v>
      </c>
      <c r="B8" s="61" t="s">
        <v>122</v>
      </c>
      <c r="C8" s="61" t="s">
        <v>124</v>
      </c>
      <c r="D8" s="61" t="s">
        <v>146</v>
      </c>
      <c r="E8" s="61"/>
      <c r="F8" s="61" t="s">
        <v>122</v>
      </c>
      <c r="G8" s="61" t="s">
        <v>124</v>
      </c>
      <c r="H8" s="61" t="s">
        <v>146</v>
      </c>
      <c r="I8" s="104"/>
      <c r="J8" s="61" t="s">
        <v>122</v>
      </c>
      <c r="K8" s="61" t="s">
        <v>124</v>
      </c>
      <c r="L8" s="61" t="s">
        <v>146</v>
      </c>
      <c r="M8" s="62"/>
      <c r="N8" s="151"/>
      <c r="O8" s="151"/>
      <c r="P8" s="151"/>
      <c r="Q8" s="62"/>
      <c r="R8" s="127" t="s">
        <v>130</v>
      </c>
      <c r="S8" s="128" t="s">
        <v>94</v>
      </c>
      <c r="T8" s="129" t="s">
        <v>131</v>
      </c>
      <c r="U8" s="127" t="s">
        <v>132</v>
      </c>
      <c r="W8" s="127" t="s">
        <v>132</v>
      </c>
      <c r="X8" s="127" t="s">
        <v>134</v>
      </c>
      <c r="Y8" s="127" t="s">
        <v>135</v>
      </c>
      <c r="Z8" s="127" t="s">
        <v>8</v>
      </c>
    </row>
    <row r="9" spans="1:26" s="56" customFormat="1" ht="12.75">
      <c r="A9" s="79" t="s">
        <v>51</v>
      </c>
      <c r="B9" s="106">
        <v>193.32</v>
      </c>
      <c r="C9" s="105">
        <v>201.65</v>
      </c>
      <c r="D9" s="108">
        <v>203.87924312638745</v>
      </c>
      <c r="E9" s="58"/>
      <c r="F9" s="106">
        <v>60.44</v>
      </c>
      <c r="G9" s="105">
        <v>48.92</v>
      </c>
      <c r="H9" s="109">
        <v>54.55</v>
      </c>
      <c r="I9" s="58"/>
      <c r="J9" s="107">
        <v>21.92</v>
      </c>
      <c r="K9" s="107">
        <v>29.37</v>
      </c>
      <c r="L9" s="109">
        <v>17.37</v>
      </c>
      <c r="N9" s="116">
        <f>SUM(N11:N38)</f>
        <v>169474394.16</v>
      </c>
      <c r="O9" s="116">
        <f>SUM(O11:O38)</f>
        <v>45348027.769999996</v>
      </c>
      <c r="P9" s="116">
        <f>SUM(P11:P38)</f>
        <v>14438814.92</v>
      </c>
      <c r="R9" s="116">
        <f>SUM(R11:R38)</f>
        <v>156997131.18999997</v>
      </c>
      <c r="S9" s="116">
        <f>SUM(S11:S38)</f>
        <v>44252912.3</v>
      </c>
      <c r="T9" s="116">
        <f>SUM(T11:T38)</f>
        <v>14335195.909999998</v>
      </c>
      <c r="U9" s="116">
        <f>R9-S9-T9</f>
        <v>98409022.97999997</v>
      </c>
      <c r="W9" s="95">
        <f>SUM(W11:W38)</f>
        <v>12477262.970000003</v>
      </c>
      <c r="X9" s="95">
        <f>SUM(X11:X38)</f>
        <v>1095115.4700000002</v>
      </c>
      <c r="Y9" s="95">
        <f>SUM(Y11:Y38)</f>
        <v>103619.01000000001</v>
      </c>
      <c r="Z9" s="95">
        <f>SUM(Z11:Z38)</f>
        <v>11278528.489999998</v>
      </c>
    </row>
    <row r="10" spans="5:26" ht="12.75">
      <c r="E10" s="2"/>
      <c r="I10" s="2"/>
      <c r="R10" s="116"/>
      <c r="S10" s="116"/>
      <c r="T10" s="116"/>
      <c r="U10" s="116"/>
      <c r="W10" s="115"/>
      <c r="X10" s="115"/>
      <c r="Y10" s="115"/>
      <c r="Z10" s="115"/>
    </row>
    <row r="11" spans="1:26" ht="12.75">
      <c r="A11" s="3" t="s">
        <v>27</v>
      </c>
      <c r="B11" s="108">
        <v>131.5</v>
      </c>
      <c r="C11" s="108">
        <v>170.7</v>
      </c>
      <c r="D11" s="108">
        <v>220.12618113836834</v>
      </c>
      <c r="E11" s="63"/>
      <c r="F11" s="109">
        <v>20.11</v>
      </c>
      <c r="G11" s="109">
        <v>17.48</v>
      </c>
      <c r="H11" s="109">
        <v>33.98</v>
      </c>
      <c r="I11" s="63"/>
      <c r="J11" s="109">
        <v>0.33</v>
      </c>
      <c r="K11" s="109">
        <v>22.82</v>
      </c>
      <c r="L11" s="109">
        <v>5.02</v>
      </c>
      <c r="N11" s="47">
        <f aca="true" t="shared" si="0" ref="N11:P15">R11+W11</f>
        <v>2212838.9499999997</v>
      </c>
      <c r="O11" s="47">
        <f t="shared" si="0"/>
        <v>341622.29</v>
      </c>
      <c r="P11" s="47">
        <f t="shared" si="0"/>
        <v>50448.81</v>
      </c>
      <c r="R11" s="116">
        <f>S11+T11+U11</f>
        <v>2053318.4</v>
      </c>
      <c r="S11" s="95">
        <v>341622.29</v>
      </c>
      <c r="T11" s="118">
        <v>50448.81</v>
      </c>
      <c r="U11" s="116">
        <v>1661247.3</v>
      </c>
      <c r="W11" s="116">
        <f>X11+Y11+Z11</f>
        <v>159520.55</v>
      </c>
      <c r="X11" s="116">
        <v>0</v>
      </c>
      <c r="Y11" s="116">
        <v>0</v>
      </c>
      <c r="Z11" s="116">
        <v>159520.55</v>
      </c>
    </row>
    <row r="12" spans="1:26" ht="12.75">
      <c r="A12" s="3" t="s">
        <v>28</v>
      </c>
      <c r="B12" s="108">
        <v>145.04</v>
      </c>
      <c r="C12" s="108">
        <v>179.63</v>
      </c>
      <c r="D12" s="108">
        <v>184.39526260785868</v>
      </c>
      <c r="E12" s="63"/>
      <c r="F12" s="109">
        <v>32.86</v>
      </c>
      <c r="G12" s="109">
        <v>30.61</v>
      </c>
      <c r="H12" s="109">
        <v>39.78</v>
      </c>
      <c r="I12" s="63"/>
      <c r="J12" s="109">
        <v>15.91</v>
      </c>
      <c r="K12" s="109">
        <v>15.49</v>
      </c>
      <c r="L12" s="109">
        <v>13.1</v>
      </c>
      <c r="N12" s="47">
        <f t="shared" si="0"/>
        <v>13203821.72</v>
      </c>
      <c r="O12" s="47">
        <f t="shared" si="0"/>
        <v>2848460.07</v>
      </c>
      <c r="P12" s="47">
        <f t="shared" si="0"/>
        <v>937850.38</v>
      </c>
      <c r="R12" s="116">
        <f>S12+T12+U12</f>
        <v>11913923.07</v>
      </c>
      <c r="S12" s="95">
        <v>2791930.52</v>
      </c>
      <c r="T12" s="118">
        <v>937850.38</v>
      </c>
      <c r="U12" s="116">
        <v>8184142.170000001</v>
      </c>
      <c r="W12" s="116">
        <f>X12+Y12+Z12</f>
        <v>1289898.6500000001</v>
      </c>
      <c r="X12" s="116">
        <v>56529.55</v>
      </c>
      <c r="Y12" s="116">
        <v>0</v>
      </c>
      <c r="Z12" s="116">
        <v>1233369.1</v>
      </c>
    </row>
    <row r="13" spans="1:26" ht="12.75">
      <c r="A13" s="3" t="s">
        <v>50</v>
      </c>
      <c r="B13" s="108">
        <v>238.47</v>
      </c>
      <c r="C13" s="108">
        <v>124.44</v>
      </c>
      <c r="D13" s="108">
        <v>153.51482152305977</v>
      </c>
      <c r="E13" s="63"/>
      <c r="F13" s="109">
        <v>111.71</v>
      </c>
      <c r="G13" s="109">
        <v>24.71</v>
      </c>
      <c r="H13" s="109">
        <v>19.57</v>
      </c>
      <c r="I13" s="63"/>
      <c r="J13" s="109">
        <v>34.45</v>
      </c>
      <c r="K13" s="109">
        <v>3.41</v>
      </c>
      <c r="L13" s="109">
        <v>2.14</v>
      </c>
      <c r="N13" s="47">
        <f t="shared" si="0"/>
        <v>14478486.840000002</v>
      </c>
      <c r="O13" s="47">
        <f t="shared" si="0"/>
        <v>1845477.67</v>
      </c>
      <c r="P13" s="47">
        <f t="shared" si="0"/>
        <v>201570.03</v>
      </c>
      <c r="R13" s="116">
        <f>S13+T13+U13</f>
        <v>12111240.230000002</v>
      </c>
      <c r="S13" s="95">
        <v>1819753.41</v>
      </c>
      <c r="T13" s="118">
        <v>156197</v>
      </c>
      <c r="U13" s="116">
        <v>10135289.820000002</v>
      </c>
      <c r="W13" s="116">
        <f>X13+Y13+Z13</f>
        <v>2367246.61</v>
      </c>
      <c r="X13" s="116">
        <v>25724.26</v>
      </c>
      <c r="Y13" s="116">
        <v>45373.03</v>
      </c>
      <c r="Z13" s="116">
        <v>2296149.32</v>
      </c>
    </row>
    <row r="14" spans="1:26" ht="12.75">
      <c r="A14" s="3" t="s">
        <v>29</v>
      </c>
      <c r="B14" s="108">
        <v>192.75</v>
      </c>
      <c r="C14" s="108">
        <v>297.8</v>
      </c>
      <c r="D14" s="108">
        <v>239.51508585647878</v>
      </c>
      <c r="E14" s="63"/>
      <c r="F14" s="109">
        <v>76.2</v>
      </c>
      <c r="G14" s="109">
        <v>56.59</v>
      </c>
      <c r="H14" s="109">
        <v>89.95</v>
      </c>
      <c r="I14" s="63"/>
      <c r="J14" s="109">
        <v>11.95</v>
      </c>
      <c r="K14" s="109">
        <v>112.47</v>
      </c>
      <c r="L14" s="109">
        <v>21.13</v>
      </c>
      <c r="N14" s="47">
        <f t="shared" si="0"/>
        <v>25056688.219999995</v>
      </c>
      <c r="O14" s="47">
        <f t="shared" si="0"/>
        <v>9409969.129999999</v>
      </c>
      <c r="P14" s="47">
        <f t="shared" si="0"/>
        <v>2210776.72</v>
      </c>
      <c r="R14" s="116">
        <f>S14+T14+U14</f>
        <v>23248324.559999995</v>
      </c>
      <c r="S14" s="95">
        <v>9094274.27</v>
      </c>
      <c r="T14" s="118">
        <v>2210776.72</v>
      </c>
      <c r="U14" s="116">
        <v>11943273.569999997</v>
      </c>
      <c r="W14" s="116">
        <f>X14+Y14+Z14</f>
        <v>1808363.6600000001</v>
      </c>
      <c r="X14" s="95">
        <v>315694.86</v>
      </c>
      <c r="Y14" s="116">
        <v>0</v>
      </c>
      <c r="Z14" s="116">
        <v>1492668.8</v>
      </c>
    </row>
    <row r="15" spans="1:26" ht="12.75">
      <c r="A15" s="3" t="s">
        <v>30</v>
      </c>
      <c r="B15" s="108">
        <v>193.65</v>
      </c>
      <c r="C15" s="108">
        <v>216.97</v>
      </c>
      <c r="D15" s="108">
        <v>187.9214508578561</v>
      </c>
      <c r="E15" s="63"/>
      <c r="F15" s="109">
        <v>57.27</v>
      </c>
      <c r="G15" s="109">
        <v>70.83</v>
      </c>
      <c r="H15" s="109">
        <v>57.51</v>
      </c>
      <c r="I15" s="63"/>
      <c r="J15" s="109">
        <v>22.16</v>
      </c>
      <c r="K15" s="109">
        <v>20</v>
      </c>
      <c r="L15" s="109">
        <v>14.11</v>
      </c>
      <c r="N15" s="47">
        <f t="shared" si="0"/>
        <v>2950123.69</v>
      </c>
      <c r="O15" s="47">
        <f t="shared" si="0"/>
        <v>902856.22</v>
      </c>
      <c r="P15" s="47">
        <f t="shared" si="0"/>
        <v>221474.23</v>
      </c>
      <c r="R15" s="116">
        <f>S15+T15+U15</f>
        <v>2624322.12</v>
      </c>
      <c r="S15" s="95">
        <v>865006.41</v>
      </c>
      <c r="T15" s="118">
        <v>221474.23</v>
      </c>
      <c r="U15" s="116">
        <v>1537841.48</v>
      </c>
      <c r="W15" s="116">
        <f>X15+Y15+Z15</f>
        <v>325801.57</v>
      </c>
      <c r="X15" s="118">
        <v>37849.81</v>
      </c>
      <c r="Y15" s="116">
        <v>0</v>
      </c>
      <c r="Z15" s="116">
        <v>287951.76</v>
      </c>
    </row>
    <row r="16" spans="2:26" ht="12.75">
      <c r="B16" s="108"/>
      <c r="C16" s="108"/>
      <c r="D16" s="108"/>
      <c r="E16" s="31"/>
      <c r="F16" s="110"/>
      <c r="G16" s="110"/>
      <c r="H16" s="110"/>
      <c r="I16" s="31"/>
      <c r="J16" s="110"/>
      <c r="K16" s="110"/>
      <c r="L16" s="110"/>
      <c r="R16" s="116"/>
      <c r="S16" s="116"/>
      <c r="T16" s="116"/>
      <c r="U16" s="116"/>
      <c r="W16" s="116"/>
      <c r="X16" s="114"/>
      <c r="Y16" s="116"/>
      <c r="Z16" s="116"/>
    </row>
    <row r="17" spans="1:26" ht="12.75">
      <c r="A17" s="3" t="s">
        <v>31</v>
      </c>
      <c r="B17" s="108">
        <v>185.68</v>
      </c>
      <c r="C17" s="108">
        <v>233.65</v>
      </c>
      <c r="D17" s="108">
        <v>218.7944655892033</v>
      </c>
      <c r="E17" s="63"/>
      <c r="F17" s="109">
        <v>54.81</v>
      </c>
      <c r="G17" s="109">
        <v>55.61</v>
      </c>
      <c r="H17" s="109">
        <v>14.22</v>
      </c>
      <c r="I17" s="63"/>
      <c r="J17" s="109">
        <v>17.19</v>
      </c>
      <c r="K17" s="109">
        <v>21.76</v>
      </c>
      <c r="L17" s="109">
        <v>16.97</v>
      </c>
      <c r="N17" s="47">
        <f aca="true" t="shared" si="1" ref="N17:P21">R17+W17</f>
        <v>1189957.46</v>
      </c>
      <c r="O17" s="47">
        <f t="shared" si="1"/>
        <v>77348.19</v>
      </c>
      <c r="P17" s="47">
        <f t="shared" si="1"/>
        <v>92310.74</v>
      </c>
      <c r="R17" s="116">
        <f>S17+T17+U17</f>
        <v>1123068.59</v>
      </c>
      <c r="S17" s="118">
        <v>75689.82</v>
      </c>
      <c r="T17" s="118">
        <v>92310.74</v>
      </c>
      <c r="U17" s="116">
        <v>955068.03</v>
      </c>
      <c r="W17" s="116">
        <f>X17+Y17+Z17</f>
        <v>66888.87</v>
      </c>
      <c r="X17" s="118">
        <v>1658.37</v>
      </c>
      <c r="Y17" s="116">
        <v>0</v>
      </c>
      <c r="Z17" s="95">
        <v>65230.5</v>
      </c>
    </row>
    <row r="18" spans="1:26" ht="12.75">
      <c r="A18" s="3" t="s">
        <v>32</v>
      </c>
      <c r="B18" s="108">
        <v>163.71</v>
      </c>
      <c r="C18" s="108">
        <v>188.34</v>
      </c>
      <c r="D18" s="108">
        <v>213.20905866184916</v>
      </c>
      <c r="E18" s="63"/>
      <c r="F18" s="109">
        <v>36.63</v>
      </c>
      <c r="G18" s="109">
        <v>37.12</v>
      </c>
      <c r="H18" s="109">
        <v>55.05</v>
      </c>
      <c r="I18" s="63"/>
      <c r="J18" s="109">
        <v>16.93</v>
      </c>
      <c r="K18" s="109">
        <v>26.42</v>
      </c>
      <c r="L18" s="109">
        <v>23.23</v>
      </c>
      <c r="N18" s="47">
        <f t="shared" si="1"/>
        <v>5762677.82</v>
      </c>
      <c r="O18" s="47">
        <f t="shared" si="1"/>
        <v>1487826.5799999998</v>
      </c>
      <c r="P18" s="47">
        <f t="shared" si="1"/>
        <v>627924.08</v>
      </c>
      <c r="R18" s="116">
        <f>S18+T18+U18</f>
        <v>5472431.13</v>
      </c>
      <c r="S18" s="95">
        <v>1465518.38</v>
      </c>
      <c r="T18" s="118">
        <v>627924.08</v>
      </c>
      <c r="U18" s="116">
        <v>3378988.67</v>
      </c>
      <c r="W18" s="116">
        <f>X18+Y18+Z18</f>
        <v>290246.69</v>
      </c>
      <c r="X18" s="116">
        <v>22308.2</v>
      </c>
      <c r="Y18" s="95">
        <v>0</v>
      </c>
      <c r="Z18" s="116">
        <v>267938.49</v>
      </c>
    </row>
    <row r="19" spans="1:26" ht="12.75">
      <c r="A19" s="3" t="s">
        <v>33</v>
      </c>
      <c r="B19" s="108">
        <v>155.04</v>
      </c>
      <c r="C19" s="108">
        <v>154.79</v>
      </c>
      <c r="D19" s="108">
        <v>186.42219375533776</v>
      </c>
      <c r="E19" s="63"/>
      <c r="F19" s="109">
        <v>31.76</v>
      </c>
      <c r="G19" s="109">
        <v>34.89</v>
      </c>
      <c r="H19" s="109">
        <v>43.55</v>
      </c>
      <c r="I19" s="63"/>
      <c r="J19" s="109">
        <v>16.25</v>
      </c>
      <c r="K19" s="109">
        <v>16.17</v>
      </c>
      <c r="L19" s="109">
        <v>17.79</v>
      </c>
      <c r="N19" s="47">
        <f t="shared" si="1"/>
        <v>2846870.44</v>
      </c>
      <c r="O19" s="47">
        <f t="shared" si="1"/>
        <v>664994.4</v>
      </c>
      <c r="P19" s="47">
        <f t="shared" si="1"/>
        <v>271655.05</v>
      </c>
      <c r="R19" s="116">
        <f>S19+T19+U19</f>
        <v>2456789.56</v>
      </c>
      <c r="S19" s="95">
        <v>638616.26</v>
      </c>
      <c r="T19" s="118">
        <v>271655.05</v>
      </c>
      <c r="U19" s="116">
        <v>1546518.25</v>
      </c>
      <c r="W19" s="116">
        <f>X19+Y19+Z19</f>
        <v>390080.88</v>
      </c>
      <c r="X19" s="116">
        <v>26378.14</v>
      </c>
      <c r="Y19" s="116">
        <v>0</v>
      </c>
      <c r="Z19" s="116">
        <v>363702.74</v>
      </c>
    </row>
    <row r="20" spans="1:26" ht="12.75">
      <c r="A20" s="3" t="s">
        <v>34</v>
      </c>
      <c r="B20" s="108">
        <v>204.1</v>
      </c>
      <c r="C20" s="108">
        <v>174.49</v>
      </c>
      <c r="D20" s="108">
        <v>215.21964085478265</v>
      </c>
      <c r="E20" s="63"/>
      <c r="F20" s="109">
        <v>76.68</v>
      </c>
      <c r="G20" s="109">
        <v>24.91</v>
      </c>
      <c r="H20" s="109">
        <v>27.09</v>
      </c>
      <c r="I20" s="63"/>
      <c r="J20" s="109">
        <v>16.06</v>
      </c>
      <c r="K20" s="109">
        <v>13.41</v>
      </c>
      <c r="L20" s="109">
        <v>16.75</v>
      </c>
      <c r="N20" s="47">
        <f t="shared" si="1"/>
        <v>4978855.649999999</v>
      </c>
      <c r="O20" s="47">
        <f t="shared" si="1"/>
        <v>626795.5199999999</v>
      </c>
      <c r="P20" s="47">
        <f t="shared" si="1"/>
        <v>387436.43</v>
      </c>
      <c r="R20" s="116">
        <f>S20+T20+U20</f>
        <v>4772072.14</v>
      </c>
      <c r="S20" s="95">
        <v>614725.69</v>
      </c>
      <c r="T20" s="118">
        <v>387436.43</v>
      </c>
      <c r="U20" s="116">
        <v>3769910.02</v>
      </c>
      <c r="W20" s="116">
        <f>X20+Y20+Z20</f>
        <v>206783.50999999998</v>
      </c>
      <c r="X20" s="116">
        <v>12069.83</v>
      </c>
      <c r="Y20" s="116">
        <v>0</v>
      </c>
      <c r="Z20" s="116">
        <v>194713.68</v>
      </c>
    </row>
    <row r="21" spans="1:26" ht="12.75">
      <c r="A21" s="3" t="s">
        <v>35</v>
      </c>
      <c r="B21" s="108">
        <v>198.31</v>
      </c>
      <c r="C21" s="108">
        <v>191.44</v>
      </c>
      <c r="D21" s="108">
        <v>171.5401404820234</v>
      </c>
      <c r="E21" s="63"/>
      <c r="F21" s="109">
        <v>29.15</v>
      </c>
      <c r="G21" s="109">
        <v>18.01</v>
      </c>
      <c r="H21" s="109">
        <v>0</v>
      </c>
      <c r="I21" s="63"/>
      <c r="J21" s="109">
        <v>10.45</v>
      </c>
      <c r="K21" s="109">
        <v>8.63</v>
      </c>
      <c r="L21" s="109">
        <v>6.03</v>
      </c>
      <c r="N21" s="47">
        <f t="shared" si="1"/>
        <v>790868.97</v>
      </c>
      <c r="O21" s="47">
        <f t="shared" si="1"/>
        <v>0</v>
      </c>
      <c r="P21" s="47">
        <f t="shared" si="1"/>
        <v>27790</v>
      </c>
      <c r="R21" s="116">
        <f>S21+T21+U21</f>
        <v>749077.88</v>
      </c>
      <c r="S21" s="130">
        <v>0</v>
      </c>
      <c r="T21" s="118">
        <v>27181</v>
      </c>
      <c r="U21" s="116">
        <v>721896.88</v>
      </c>
      <c r="W21" s="116">
        <f>X21+Y21+Z21</f>
        <v>41791.09</v>
      </c>
      <c r="X21" s="116">
        <v>0</v>
      </c>
      <c r="Y21" s="118">
        <v>609</v>
      </c>
      <c r="Z21" s="116">
        <v>41182.09</v>
      </c>
    </row>
    <row r="22" spans="2:26" ht="12.75">
      <c r="B22" s="108"/>
      <c r="C22" s="108"/>
      <c r="D22" s="108"/>
      <c r="E22" s="63"/>
      <c r="F22" s="110"/>
      <c r="G22" s="110"/>
      <c r="H22" s="110"/>
      <c r="I22" s="63"/>
      <c r="J22" s="110"/>
      <c r="K22" s="110"/>
      <c r="L22" s="110"/>
      <c r="R22" s="116"/>
      <c r="S22" s="116"/>
      <c r="T22" s="116"/>
      <c r="U22" s="116"/>
      <c r="W22" s="116"/>
      <c r="X22" s="116"/>
      <c r="Y22" s="114"/>
      <c r="Z22" s="116"/>
    </row>
    <row r="23" spans="1:26" ht="12.75">
      <c r="A23" s="3" t="s">
        <v>36</v>
      </c>
      <c r="B23" s="108">
        <v>137.87</v>
      </c>
      <c r="C23" s="108">
        <v>151.89</v>
      </c>
      <c r="D23" s="108">
        <v>196.59677708900915</v>
      </c>
      <c r="E23" s="63"/>
      <c r="F23" s="109">
        <v>19.82</v>
      </c>
      <c r="G23" s="109">
        <v>39.37</v>
      </c>
      <c r="H23" s="109">
        <v>51.84</v>
      </c>
      <c r="I23" s="63"/>
      <c r="J23" s="109">
        <v>12.24</v>
      </c>
      <c r="K23" s="109">
        <v>20.19</v>
      </c>
      <c r="L23" s="109">
        <v>21.2</v>
      </c>
      <c r="N23" s="47">
        <f aca="true" t="shared" si="2" ref="N23:P27">R23+W23</f>
        <v>7221631.82</v>
      </c>
      <c r="O23" s="47">
        <f t="shared" si="2"/>
        <v>1904373.4400000002</v>
      </c>
      <c r="P23" s="47">
        <f t="shared" si="2"/>
        <v>778587.66</v>
      </c>
      <c r="R23" s="116">
        <f>S23+T23+U23</f>
        <v>6736228.28</v>
      </c>
      <c r="S23" s="95">
        <v>1874242.07</v>
      </c>
      <c r="T23" s="118">
        <v>777691.53</v>
      </c>
      <c r="U23" s="116">
        <v>4084294.68</v>
      </c>
      <c r="W23" s="116">
        <f>X23+Y23+Z23</f>
        <v>485403.54</v>
      </c>
      <c r="X23" s="116">
        <v>30131.37</v>
      </c>
      <c r="Y23" s="118">
        <v>896.13</v>
      </c>
      <c r="Z23" s="116">
        <v>454376.04</v>
      </c>
    </row>
    <row r="24" spans="1:26" ht="12.75">
      <c r="A24" s="3" t="s">
        <v>37</v>
      </c>
      <c r="B24" s="108">
        <v>191.87</v>
      </c>
      <c r="C24" s="108">
        <v>207.49</v>
      </c>
      <c r="D24" s="108">
        <v>244.69517946833267</v>
      </c>
      <c r="E24" s="63"/>
      <c r="F24" s="109">
        <v>53.53</v>
      </c>
      <c r="G24" s="109">
        <v>75.25</v>
      </c>
      <c r="H24" s="109">
        <v>107.6</v>
      </c>
      <c r="I24" s="63"/>
      <c r="J24" s="109">
        <v>11.08</v>
      </c>
      <c r="K24" s="109">
        <v>11.53</v>
      </c>
      <c r="L24" s="109">
        <v>13.5</v>
      </c>
      <c r="N24" s="47">
        <f t="shared" si="2"/>
        <v>1198468.0499999998</v>
      </c>
      <c r="O24" s="47">
        <f t="shared" si="2"/>
        <v>527021.78</v>
      </c>
      <c r="P24" s="47">
        <f t="shared" si="2"/>
        <v>66130.21</v>
      </c>
      <c r="R24" s="116">
        <f>S24+T24+U24</f>
        <v>1138478.38</v>
      </c>
      <c r="S24" s="95">
        <v>519217.81</v>
      </c>
      <c r="T24" s="118">
        <v>66130.21</v>
      </c>
      <c r="U24" s="116">
        <v>553130.36</v>
      </c>
      <c r="W24" s="116">
        <f>X24+Y24+Z24</f>
        <v>59989.67</v>
      </c>
      <c r="X24" s="118">
        <v>7803.97</v>
      </c>
      <c r="Y24" s="118">
        <v>0</v>
      </c>
      <c r="Z24" s="116">
        <v>52185.7</v>
      </c>
    </row>
    <row r="25" spans="1:26" ht="12.75">
      <c r="A25" s="3" t="s">
        <v>38</v>
      </c>
      <c r="B25" s="108">
        <v>141.12</v>
      </c>
      <c r="C25" s="108">
        <v>153.64</v>
      </c>
      <c r="D25" s="108">
        <v>176.29787237402212</v>
      </c>
      <c r="E25" s="63"/>
      <c r="F25" s="109">
        <v>45.64</v>
      </c>
      <c r="G25" s="109">
        <v>60.29</v>
      </c>
      <c r="H25" s="109">
        <v>67.9</v>
      </c>
      <c r="I25" s="63"/>
      <c r="J25" s="109">
        <v>12.23</v>
      </c>
      <c r="K25" s="109">
        <v>21.36</v>
      </c>
      <c r="L25" s="109">
        <v>22.56</v>
      </c>
      <c r="N25" s="47">
        <f t="shared" si="2"/>
        <v>6698922.4799999995</v>
      </c>
      <c r="O25" s="47">
        <f t="shared" si="2"/>
        <v>2579906.8</v>
      </c>
      <c r="P25" s="47">
        <f t="shared" si="2"/>
        <v>857307.58</v>
      </c>
      <c r="R25" s="116">
        <f>S25+T25+U25</f>
        <v>6466460.779999999</v>
      </c>
      <c r="S25" s="95">
        <v>2482560.05</v>
      </c>
      <c r="T25" s="118">
        <v>851717.13</v>
      </c>
      <c r="U25" s="116">
        <v>3132183.6</v>
      </c>
      <c r="W25" s="116">
        <f>X25+Y25+Z25</f>
        <v>232461.7</v>
      </c>
      <c r="X25" s="118">
        <v>97346.75</v>
      </c>
      <c r="Y25" s="120">
        <v>5590.45</v>
      </c>
      <c r="Z25" s="116">
        <v>129524.5</v>
      </c>
    </row>
    <row r="26" spans="1:26" ht="12.75">
      <c r="A26" s="3" t="s">
        <v>39</v>
      </c>
      <c r="B26" s="108">
        <v>178.99</v>
      </c>
      <c r="C26" s="108">
        <v>232.93</v>
      </c>
      <c r="D26" s="108">
        <v>202.42237554359136</v>
      </c>
      <c r="E26" s="63"/>
      <c r="F26" s="109">
        <v>43.66</v>
      </c>
      <c r="G26" s="109">
        <v>55.02</v>
      </c>
      <c r="H26" s="109">
        <v>54.53</v>
      </c>
      <c r="I26" s="63"/>
      <c r="J26" s="109">
        <v>18.23</v>
      </c>
      <c r="K26" s="109">
        <v>36.49</v>
      </c>
      <c r="L26" s="109">
        <v>28.02</v>
      </c>
      <c r="N26" s="47">
        <f t="shared" si="2"/>
        <v>8995296.129999999</v>
      </c>
      <c r="O26" s="47">
        <f t="shared" si="2"/>
        <v>2423021.32</v>
      </c>
      <c r="P26" s="47">
        <f t="shared" si="2"/>
        <v>1245054.3900000001</v>
      </c>
      <c r="R26" s="116">
        <f>S26+T26+U26</f>
        <v>8474673.469999999</v>
      </c>
      <c r="S26" s="95">
        <v>2198038.5</v>
      </c>
      <c r="T26" s="118">
        <v>1242750.8</v>
      </c>
      <c r="U26" s="116">
        <v>5033884.17</v>
      </c>
      <c r="W26" s="116">
        <f>X26+Y26+Z26</f>
        <v>520622.66000000003</v>
      </c>
      <c r="X26" s="118">
        <v>224982.82</v>
      </c>
      <c r="Y26" s="118">
        <v>2303.59</v>
      </c>
      <c r="Z26" s="116">
        <v>293336.25</v>
      </c>
    </row>
    <row r="27" spans="1:26" ht="12.75">
      <c r="A27" s="3" t="s">
        <v>40</v>
      </c>
      <c r="B27" s="108">
        <v>208.41</v>
      </c>
      <c r="C27" s="108">
        <v>284.6</v>
      </c>
      <c r="D27" s="108">
        <v>245.04908760214045</v>
      </c>
      <c r="E27" s="63"/>
      <c r="F27" s="109">
        <v>45.9</v>
      </c>
      <c r="G27" s="109">
        <v>65.71</v>
      </c>
      <c r="H27" s="109">
        <v>55.97</v>
      </c>
      <c r="I27" s="63"/>
      <c r="J27" s="109">
        <v>22.23</v>
      </c>
      <c r="K27" s="109">
        <v>4.39</v>
      </c>
      <c r="L27" s="109">
        <v>22.15</v>
      </c>
      <c r="N27" s="47">
        <f t="shared" si="2"/>
        <v>638009.57</v>
      </c>
      <c r="O27" s="47">
        <f t="shared" si="2"/>
        <v>145732.08</v>
      </c>
      <c r="P27" s="47">
        <f t="shared" si="2"/>
        <v>57661.26</v>
      </c>
      <c r="R27" s="116">
        <f>S27+T27+U27</f>
        <v>601114.45</v>
      </c>
      <c r="S27" s="95">
        <v>143263.12</v>
      </c>
      <c r="T27" s="118">
        <v>54571.8</v>
      </c>
      <c r="U27" s="116">
        <v>403279.53</v>
      </c>
      <c r="W27" s="116">
        <f>X27+Y27+Z27</f>
        <v>36895.12</v>
      </c>
      <c r="X27" s="118">
        <v>2468.96</v>
      </c>
      <c r="Y27" s="116">
        <v>3089.46</v>
      </c>
      <c r="Z27" s="116">
        <v>31336.7</v>
      </c>
    </row>
    <row r="28" spans="2:26" ht="12.75">
      <c r="B28" s="108"/>
      <c r="C28" s="108"/>
      <c r="D28" s="108"/>
      <c r="E28" s="63"/>
      <c r="F28" s="110"/>
      <c r="G28" s="110"/>
      <c r="H28" s="110"/>
      <c r="I28" s="63"/>
      <c r="J28" s="110"/>
      <c r="K28" s="110"/>
      <c r="L28" s="110"/>
      <c r="R28" s="116"/>
      <c r="S28" s="116"/>
      <c r="T28" s="116"/>
      <c r="U28" s="116"/>
      <c r="W28" s="116"/>
      <c r="X28" s="118"/>
      <c r="Y28" s="116"/>
      <c r="Z28" s="116"/>
    </row>
    <row r="29" spans="1:26" ht="12.75">
      <c r="A29" s="3" t="s">
        <v>41</v>
      </c>
      <c r="B29" s="108">
        <v>213.94</v>
      </c>
      <c r="C29" s="108">
        <v>203.53</v>
      </c>
      <c r="D29" s="108">
        <v>213.217352296872</v>
      </c>
      <c r="E29" s="63"/>
      <c r="F29" s="109">
        <v>47.04</v>
      </c>
      <c r="G29" s="109">
        <v>41.89</v>
      </c>
      <c r="H29" s="109">
        <v>42.49</v>
      </c>
      <c r="I29" s="63"/>
      <c r="J29" s="109">
        <v>38.67</v>
      </c>
      <c r="K29" s="109">
        <v>22.35</v>
      </c>
      <c r="L29" s="109">
        <v>25.62</v>
      </c>
      <c r="N29" s="47">
        <f aca="true" t="shared" si="3" ref="N29:P33">R29+W29</f>
        <v>28283221.02</v>
      </c>
      <c r="O29" s="47">
        <f t="shared" si="3"/>
        <v>5636743.119999999</v>
      </c>
      <c r="P29" s="47">
        <f t="shared" si="3"/>
        <v>3397753.97</v>
      </c>
      <c r="R29" s="116">
        <f>S29+T29+U29</f>
        <v>26041391.96</v>
      </c>
      <c r="S29" s="95">
        <v>5453407.379999999</v>
      </c>
      <c r="T29" s="118">
        <v>3355660.81</v>
      </c>
      <c r="U29" s="116">
        <v>17232323.770000003</v>
      </c>
      <c r="W29" s="116">
        <f>X29+Y29+Z29</f>
        <v>2241829.06</v>
      </c>
      <c r="X29" s="118">
        <v>183335.74</v>
      </c>
      <c r="Y29" s="116">
        <v>42093.16</v>
      </c>
      <c r="Z29" s="116">
        <v>2016400.16</v>
      </c>
    </row>
    <row r="30" spans="1:26" ht="12.75">
      <c r="A30" s="3" t="s">
        <v>42</v>
      </c>
      <c r="B30" s="108">
        <v>211.13</v>
      </c>
      <c r="C30" s="108">
        <v>217.4</v>
      </c>
      <c r="D30" s="108">
        <v>202.93362962761432</v>
      </c>
      <c r="E30" s="63"/>
      <c r="F30" s="109">
        <v>78.02</v>
      </c>
      <c r="G30" s="109">
        <v>85.59</v>
      </c>
      <c r="H30" s="109">
        <v>81.65</v>
      </c>
      <c r="I30" s="63"/>
      <c r="J30" s="109">
        <v>20.34</v>
      </c>
      <c r="K30" s="109">
        <v>12.82</v>
      </c>
      <c r="L30" s="109">
        <v>12.37</v>
      </c>
      <c r="N30" s="47">
        <f t="shared" si="3"/>
        <v>26953769.069999997</v>
      </c>
      <c r="O30" s="47">
        <f t="shared" si="3"/>
        <v>10845388.830000002</v>
      </c>
      <c r="P30" s="47">
        <f t="shared" si="3"/>
        <v>1643451.6700000002</v>
      </c>
      <c r="R30" s="116">
        <f>S30+T30+U30</f>
        <v>26078765.889999997</v>
      </c>
      <c r="S30" s="95">
        <v>10819652.480000002</v>
      </c>
      <c r="T30" s="118">
        <v>1642099.87</v>
      </c>
      <c r="U30" s="116">
        <v>13617013.539999995</v>
      </c>
      <c r="W30" s="116">
        <f>X30+Y30+Z30</f>
        <v>875003.18</v>
      </c>
      <c r="X30" s="118">
        <v>25736.35</v>
      </c>
      <c r="Y30" s="116">
        <v>1351.8</v>
      </c>
      <c r="Z30" s="116">
        <v>847915.03</v>
      </c>
    </row>
    <row r="31" spans="1:26" ht="12.75">
      <c r="A31" s="3" t="s">
        <v>43</v>
      </c>
      <c r="B31" s="108">
        <v>246.58</v>
      </c>
      <c r="C31" s="108">
        <v>251.79</v>
      </c>
      <c r="D31" s="108">
        <v>296.7485356474956</v>
      </c>
      <c r="E31" s="63"/>
      <c r="F31" s="109">
        <v>53.98</v>
      </c>
      <c r="G31" s="109">
        <v>42.71</v>
      </c>
      <c r="H31" s="109">
        <v>80.16</v>
      </c>
      <c r="I31" s="63"/>
      <c r="J31" s="109">
        <v>28.19</v>
      </c>
      <c r="K31" s="109">
        <v>30.46</v>
      </c>
      <c r="L31" s="109">
        <v>19.05</v>
      </c>
      <c r="N31" s="47">
        <f t="shared" si="3"/>
        <v>2047549.47</v>
      </c>
      <c r="O31" s="47">
        <f t="shared" si="3"/>
        <v>553068.5099999999</v>
      </c>
      <c r="P31" s="47">
        <f t="shared" si="3"/>
        <v>131417.04</v>
      </c>
      <c r="R31" s="116">
        <f>S31+T31+U31</f>
        <v>1943317.73</v>
      </c>
      <c r="S31" s="95">
        <v>535819.94</v>
      </c>
      <c r="T31" s="118">
        <v>131417.04</v>
      </c>
      <c r="U31" s="116">
        <v>1276080.75</v>
      </c>
      <c r="W31" s="116">
        <f>X31+Y31+Z31</f>
        <v>104231.73999999999</v>
      </c>
      <c r="X31" s="118">
        <v>17248.57</v>
      </c>
      <c r="Y31" s="116">
        <v>0</v>
      </c>
      <c r="Z31" s="116">
        <v>86983.17</v>
      </c>
    </row>
    <row r="32" spans="1:26" ht="12.75">
      <c r="A32" s="3" t="s">
        <v>44</v>
      </c>
      <c r="B32" s="108">
        <v>177.92</v>
      </c>
      <c r="C32" s="108">
        <v>180.06</v>
      </c>
      <c r="D32" s="108">
        <v>217.16566229786451</v>
      </c>
      <c r="E32" s="63"/>
      <c r="F32" s="109">
        <v>22.18</v>
      </c>
      <c r="G32" s="109">
        <v>19.91</v>
      </c>
      <c r="H32" s="109">
        <v>32.08</v>
      </c>
      <c r="I32" s="63"/>
      <c r="J32" s="109">
        <v>19.77</v>
      </c>
      <c r="K32" s="109">
        <v>20.11</v>
      </c>
      <c r="L32" s="109">
        <v>26.23</v>
      </c>
      <c r="N32" s="47">
        <f t="shared" si="3"/>
        <v>3158476.37</v>
      </c>
      <c r="O32" s="47">
        <f t="shared" si="3"/>
        <v>466584.62000000005</v>
      </c>
      <c r="P32" s="47">
        <f t="shared" si="3"/>
        <v>381451.97</v>
      </c>
      <c r="R32" s="116">
        <f>S32+T32+U32</f>
        <v>2875542.0700000003</v>
      </c>
      <c r="S32" s="95">
        <v>465659.28</v>
      </c>
      <c r="T32" s="118">
        <v>381451.97</v>
      </c>
      <c r="U32" s="116">
        <v>2028430.82</v>
      </c>
      <c r="W32" s="116">
        <f>X32+Y32+Z32</f>
        <v>282934.30000000005</v>
      </c>
      <c r="X32" s="118">
        <v>925.34</v>
      </c>
      <c r="Y32" s="116">
        <v>0</v>
      </c>
      <c r="Z32" s="116">
        <v>282008.96</v>
      </c>
    </row>
    <row r="33" spans="1:26" ht="12.75">
      <c r="A33" s="3" t="s">
        <v>45</v>
      </c>
      <c r="B33" s="108">
        <v>310.03</v>
      </c>
      <c r="C33" s="108">
        <v>264.62</v>
      </c>
      <c r="D33" s="108">
        <v>315.61282223014996</v>
      </c>
      <c r="E33" s="63"/>
      <c r="F33" s="109">
        <v>58.17</v>
      </c>
      <c r="G33" s="109">
        <v>72.38</v>
      </c>
      <c r="H33" s="109">
        <v>58.52</v>
      </c>
      <c r="I33" s="63"/>
      <c r="J33" s="109">
        <v>11.5</v>
      </c>
      <c r="K33" s="109">
        <v>14.17</v>
      </c>
      <c r="L33" s="109">
        <v>10.07</v>
      </c>
      <c r="N33" s="47">
        <f t="shared" si="3"/>
        <v>901206.4400000001</v>
      </c>
      <c r="O33" s="47">
        <f t="shared" si="3"/>
        <v>167095.64</v>
      </c>
      <c r="P33" s="47">
        <f t="shared" si="3"/>
        <v>28744.18</v>
      </c>
      <c r="R33" s="116">
        <f>S33+T33+U33</f>
        <v>870604.5700000001</v>
      </c>
      <c r="S33" s="95">
        <v>167095.64</v>
      </c>
      <c r="T33" s="118">
        <v>28744.18</v>
      </c>
      <c r="U33" s="116">
        <v>674764.75</v>
      </c>
      <c r="W33" s="116">
        <f>X33+Y33+Z33</f>
        <v>30601.87</v>
      </c>
      <c r="X33" s="118">
        <v>0</v>
      </c>
      <c r="Y33" s="116">
        <v>0</v>
      </c>
      <c r="Z33" s="116">
        <v>30601.87</v>
      </c>
    </row>
    <row r="34" spans="2:26" ht="12.75">
      <c r="B34" s="108"/>
      <c r="C34" s="108"/>
      <c r="D34" s="108"/>
      <c r="E34" s="31"/>
      <c r="F34" s="110"/>
      <c r="G34" s="110"/>
      <c r="H34" s="110"/>
      <c r="I34" s="31"/>
      <c r="J34" s="110"/>
      <c r="K34" s="110"/>
      <c r="L34" s="110"/>
      <c r="R34" s="116"/>
      <c r="S34" s="116"/>
      <c r="T34" s="116"/>
      <c r="U34" s="116"/>
      <c r="W34" s="116"/>
      <c r="X34" s="118"/>
      <c r="Y34" s="116"/>
      <c r="Z34" s="116"/>
    </row>
    <row r="35" spans="1:26" ht="12.75">
      <c r="A35" s="3" t="s">
        <v>46</v>
      </c>
      <c r="B35" s="108">
        <v>197.15</v>
      </c>
      <c r="C35" s="108">
        <v>171.37</v>
      </c>
      <c r="D35" s="108">
        <v>247.57504670189144</v>
      </c>
      <c r="E35" s="63"/>
      <c r="F35" s="109">
        <v>39.43</v>
      </c>
      <c r="G35" s="109">
        <v>18.47</v>
      </c>
      <c r="H35" s="109">
        <v>34.93</v>
      </c>
      <c r="I35" s="63"/>
      <c r="J35" s="109">
        <v>9.27</v>
      </c>
      <c r="K35" s="109">
        <v>17.63</v>
      </c>
      <c r="L35" s="109">
        <v>18.08</v>
      </c>
      <c r="N35" s="47">
        <f aca="true" t="shared" si="4" ref="N35:P38">R35+W35</f>
        <v>1087693.82</v>
      </c>
      <c r="O35" s="47">
        <f t="shared" si="4"/>
        <v>153465.45</v>
      </c>
      <c r="P35" s="47">
        <f t="shared" si="4"/>
        <v>79442.24</v>
      </c>
      <c r="R35" s="116">
        <f>S35+T35+U35</f>
        <v>899178.8400000001</v>
      </c>
      <c r="S35" s="95">
        <v>153465.45</v>
      </c>
      <c r="T35" s="118">
        <v>79442.24</v>
      </c>
      <c r="U35" s="116">
        <v>666271.15</v>
      </c>
      <c r="W35" s="116">
        <f>X35+Y35+Z35</f>
        <v>188514.98</v>
      </c>
      <c r="X35" s="118">
        <v>0</v>
      </c>
      <c r="Y35" s="116">
        <v>0</v>
      </c>
      <c r="Z35" s="116">
        <v>188514.98</v>
      </c>
    </row>
    <row r="36" spans="1:26" ht="12.75">
      <c r="A36" s="3" t="s">
        <v>47</v>
      </c>
      <c r="B36" s="108">
        <v>153.52</v>
      </c>
      <c r="C36" s="108">
        <v>162.25</v>
      </c>
      <c r="D36" s="108">
        <v>211.90449981112144</v>
      </c>
      <c r="E36" s="63"/>
      <c r="F36" s="109">
        <v>38.12</v>
      </c>
      <c r="G36" s="109">
        <v>35.72</v>
      </c>
      <c r="H36" s="109">
        <v>32.74</v>
      </c>
      <c r="I36" s="63"/>
      <c r="J36" s="109">
        <v>21.47</v>
      </c>
      <c r="K36" s="109">
        <v>19.64</v>
      </c>
      <c r="L36" s="109">
        <v>18.45</v>
      </c>
      <c r="N36" s="47">
        <f t="shared" si="4"/>
        <v>4001391.1</v>
      </c>
      <c r="O36" s="47">
        <f t="shared" si="4"/>
        <v>618174</v>
      </c>
      <c r="P36" s="47">
        <f t="shared" si="4"/>
        <v>348372</v>
      </c>
      <c r="R36" s="116">
        <f>S36+T36+U36</f>
        <v>3862771.89</v>
      </c>
      <c r="S36" s="95">
        <v>618174</v>
      </c>
      <c r="T36" s="118">
        <v>347364</v>
      </c>
      <c r="U36" s="116">
        <v>2897233.89</v>
      </c>
      <c r="W36" s="116">
        <f>X36+Y36+Z36</f>
        <v>138619.21</v>
      </c>
      <c r="X36" s="118">
        <v>0</v>
      </c>
      <c r="Y36" s="118">
        <v>1008</v>
      </c>
      <c r="Z36" s="116">
        <v>137611.21</v>
      </c>
    </row>
    <row r="37" spans="1:26" ht="12.75">
      <c r="A37" s="3" t="s">
        <v>48</v>
      </c>
      <c r="B37" s="108">
        <v>216.19</v>
      </c>
      <c r="C37" s="108">
        <v>223.82</v>
      </c>
      <c r="D37" s="108">
        <v>221.9404261356965</v>
      </c>
      <c r="E37" s="63"/>
      <c r="F37" s="109">
        <v>62.85</v>
      </c>
      <c r="G37" s="109">
        <v>69.74</v>
      </c>
      <c r="H37" s="109">
        <v>55.87</v>
      </c>
      <c r="I37" s="63"/>
      <c r="J37" s="109">
        <v>18.03</v>
      </c>
      <c r="K37" s="109">
        <v>17.13</v>
      </c>
      <c r="L37" s="109">
        <v>17.55</v>
      </c>
      <c r="N37" s="47">
        <f t="shared" si="4"/>
        <v>2973532.02</v>
      </c>
      <c r="O37" s="47">
        <f t="shared" si="4"/>
        <v>748557</v>
      </c>
      <c r="P37" s="47">
        <f t="shared" si="4"/>
        <v>235172.35</v>
      </c>
      <c r="R37" s="116">
        <f>S37+T37+U37</f>
        <v>2742467.24</v>
      </c>
      <c r="S37" s="95">
        <v>741967.41</v>
      </c>
      <c r="T37" s="118">
        <v>235172.35</v>
      </c>
      <c r="U37" s="116">
        <v>1765327.48</v>
      </c>
      <c r="W37" s="116">
        <f>X37+Y37+Z37</f>
        <v>231064.78</v>
      </c>
      <c r="X37" s="118">
        <v>6589.59</v>
      </c>
      <c r="Y37" s="116">
        <v>0</v>
      </c>
      <c r="Z37" s="116">
        <v>224475.19</v>
      </c>
    </row>
    <row r="38" spans="1:26" ht="12.75">
      <c r="A38" s="8" t="s">
        <v>49</v>
      </c>
      <c r="B38" s="111">
        <v>253.05</v>
      </c>
      <c r="C38" s="111">
        <v>298.75</v>
      </c>
      <c r="D38" s="111">
        <v>289.6241620857547</v>
      </c>
      <c r="E38" s="64"/>
      <c r="F38" s="112">
        <v>54.05</v>
      </c>
      <c r="G38" s="112">
        <v>52.19</v>
      </c>
      <c r="H38" s="112">
        <v>58.67</v>
      </c>
      <c r="I38" s="64"/>
      <c r="J38" s="112">
        <v>25.04</v>
      </c>
      <c r="K38" s="112">
        <v>23.93</v>
      </c>
      <c r="L38" s="112">
        <v>24.98</v>
      </c>
      <c r="N38" s="47">
        <f t="shared" si="4"/>
        <v>1844037.04</v>
      </c>
      <c r="O38" s="47">
        <f t="shared" si="4"/>
        <v>373545.11</v>
      </c>
      <c r="P38" s="47">
        <f t="shared" si="4"/>
        <v>159031.93000000002</v>
      </c>
      <c r="R38" s="117">
        <f>S38+T38+U38</f>
        <v>1741567.96</v>
      </c>
      <c r="S38" s="96">
        <v>373212.12</v>
      </c>
      <c r="T38" s="119">
        <v>157727.54</v>
      </c>
      <c r="U38" s="117">
        <v>1210628.3</v>
      </c>
      <c r="W38" s="117">
        <f>X38+Y38+Z38</f>
        <v>102469.08</v>
      </c>
      <c r="X38" s="96">
        <v>332.99</v>
      </c>
      <c r="Y38" s="117">
        <v>1304.39</v>
      </c>
      <c r="Z38" s="96">
        <v>100831.7</v>
      </c>
    </row>
    <row r="39" spans="1:12" ht="12.75">
      <c r="A39" s="3" t="s">
        <v>78</v>
      </c>
      <c r="B39" s="2"/>
      <c r="C39" s="2"/>
      <c r="E39" s="36"/>
      <c r="F39" s="2"/>
      <c r="G39" s="2"/>
      <c r="H39" s="36"/>
      <c r="I39" s="36"/>
      <c r="J39" s="2"/>
      <c r="K39" s="2"/>
      <c r="L39" s="36"/>
    </row>
    <row r="40" spans="1:12" ht="12.75">
      <c r="A40" s="113" t="s">
        <v>123</v>
      </c>
      <c r="B40" s="2"/>
      <c r="C40" s="2"/>
      <c r="E40" s="36"/>
      <c r="F40" s="2"/>
      <c r="G40" s="2"/>
      <c r="H40" s="36"/>
      <c r="I40" s="36"/>
      <c r="J40" s="2"/>
      <c r="K40" s="2"/>
      <c r="L40" s="36"/>
    </row>
    <row r="41" spans="1:12" ht="12.75">
      <c r="A41" s="3" t="s">
        <v>80</v>
      </c>
      <c r="H41" s="38"/>
      <c r="I41" s="38"/>
      <c r="L41" s="38"/>
    </row>
    <row r="42" spans="8:12" ht="12.75">
      <c r="H42" s="38"/>
      <c r="I42" s="38"/>
      <c r="L42" s="38"/>
    </row>
    <row r="43" spans="8:12" ht="12.75">
      <c r="H43" s="38"/>
      <c r="I43" s="38"/>
      <c r="L43" s="38"/>
    </row>
    <row r="44" spans="8:9" ht="12.75">
      <c r="H44" s="38"/>
      <c r="I44" s="38"/>
    </row>
    <row r="45" spans="8:9" ht="12.75">
      <c r="H45" s="38"/>
      <c r="I45" s="38"/>
    </row>
    <row r="46" spans="8:9" ht="12.75">
      <c r="H46" s="38"/>
      <c r="I46" s="38"/>
    </row>
  </sheetData>
  <mergeCells count="13">
    <mergeCell ref="W4:Z4"/>
    <mergeCell ref="W5:Z5"/>
    <mergeCell ref="A1:L1"/>
    <mergeCell ref="A3:L3"/>
    <mergeCell ref="A4:L4"/>
    <mergeCell ref="R5:U5"/>
    <mergeCell ref="R4:U4"/>
    <mergeCell ref="N7:N8"/>
    <mergeCell ref="O7:O8"/>
    <mergeCell ref="P7:P8"/>
    <mergeCell ref="B7:D7"/>
    <mergeCell ref="F7:H7"/>
    <mergeCell ref="J7:L7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11 / 2003&amp;C- 7 -&amp;R&amp;"Arial,Italic"&amp;9Selected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85" zoomScaleNormal="85" workbookViewId="0" topLeftCell="A7">
      <selection activeCell="D11" sqref="D11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ht="12.75">
      <c r="A3" s="142" t="s">
        <v>151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87</v>
      </c>
      <c r="B6" s="3"/>
      <c r="C6" s="3"/>
      <c r="D6" s="145" t="s">
        <v>2</v>
      </c>
      <c r="E6" s="145"/>
      <c r="F6" s="39"/>
      <c r="G6" s="39"/>
      <c r="H6" s="39"/>
      <c r="I6" s="39"/>
      <c r="J6" s="145" t="s">
        <v>12</v>
      </c>
      <c r="K6" s="145"/>
      <c r="L6" s="3"/>
      <c r="M6" s="3"/>
      <c r="N6" s="145" t="s">
        <v>13</v>
      </c>
      <c r="O6" s="145"/>
      <c r="P6" s="3"/>
      <c r="Q6" s="3"/>
      <c r="R6" s="39"/>
      <c r="S6" s="6"/>
      <c r="T6" s="3"/>
      <c r="U6" s="3"/>
      <c r="V6" s="39"/>
      <c r="W6" s="6"/>
      <c r="X6" s="3"/>
    </row>
    <row r="7" spans="1:24" ht="12.75">
      <c r="A7" s="85" t="s">
        <v>11</v>
      </c>
      <c r="B7" s="154" t="s">
        <v>0</v>
      </c>
      <c r="C7" s="154"/>
      <c r="D7" s="154" t="s">
        <v>0</v>
      </c>
      <c r="E7" s="154"/>
      <c r="F7" s="86"/>
      <c r="G7" s="86"/>
      <c r="H7" s="156" t="s">
        <v>10</v>
      </c>
      <c r="I7" s="156"/>
      <c r="J7" s="156" t="s">
        <v>14</v>
      </c>
      <c r="K7" s="156"/>
      <c r="L7" s="156" t="s">
        <v>16</v>
      </c>
      <c r="M7" s="156"/>
      <c r="N7" s="156" t="s">
        <v>17</v>
      </c>
      <c r="O7" s="156"/>
      <c r="P7" s="156" t="s">
        <v>86</v>
      </c>
      <c r="Q7" s="156"/>
      <c r="R7" s="158" t="s">
        <v>77</v>
      </c>
      <c r="S7" s="158"/>
      <c r="T7" s="158" t="s">
        <v>23</v>
      </c>
      <c r="U7" s="158"/>
      <c r="V7" s="158" t="s">
        <v>25</v>
      </c>
      <c r="W7" s="158"/>
      <c r="X7" s="90" t="s">
        <v>26</v>
      </c>
    </row>
    <row r="8" spans="1:24" ht="13.5" thickBot="1">
      <c r="A8" s="87" t="s">
        <v>88</v>
      </c>
      <c r="B8" s="153" t="s">
        <v>1</v>
      </c>
      <c r="C8" s="153"/>
      <c r="D8" s="153" t="s">
        <v>1</v>
      </c>
      <c r="E8" s="153"/>
      <c r="F8" s="88" t="s">
        <v>149</v>
      </c>
      <c r="G8" s="88"/>
      <c r="H8" s="155" t="s">
        <v>11</v>
      </c>
      <c r="I8" s="155"/>
      <c r="J8" s="155" t="s">
        <v>15</v>
      </c>
      <c r="K8" s="155"/>
      <c r="L8" s="155" t="s">
        <v>15</v>
      </c>
      <c r="M8" s="155"/>
      <c r="N8" s="155" t="s">
        <v>18</v>
      </c>
      <c r="O8" s="155"/>
      <c r="P8" s="155" t="s">
        <v>20</v>
      </c>
      <c r="Q8" s="155"/>
      <c r="R8" s="157" t="s">
        <v>20</v>
      </c>
      <c r="S8" s="157"/>
      <c r="T8" s="157" t="s">
        <v>24</v>
      </c>
      <c r="U8" s="157"/>
      <c r="V8" s="157" t="s">
        <v>15</v>
      </c>
      <c r="W8" s="157"/>
      <c r="X8" s="88" t="s">
        <v>111</v>
      </c>
    </row>
    <row r="9" spans="1:24" s="21" customFormat="1" ht="12.75">
      <c r="A9" s="79" t="s">
        <v>51</v>
      </c>
      <c r="B9" s="46">
        <v>0.02852316724836158</v>
      </c>
      <c r="C9" s="46"/>
      <c r="D9" s="46">
        <v>0.06725152579613683</v>
      </c>
      <c r="E9" s="46"/>
      <c r="F9" s="46">
        <v>0.45840524619837675</v>
      </c>
      <c r="G9" s="46"/>
      <c r="H9" s="46">
        <v>0.10367157067296491</v>
      </c>
      <c r="I9" s="46"/>
      <c r="J9" s="46">
        <v>0.00610330456762531</v>
      </c>
      <c r="K9" s="46"/>
      <c r="L9" s="46">
        <v>0.004921704163990112</v>
      </c>
      <c r="M9" s="46"/>
      <c r="N9" s="46">
        <v>0.046680483975288414</v>
      </c>
      <c r="O9" s="46"/>
      <c r="P9" s="46">
        <v>0.06265659375673367</v>
      </c>
      <c r="Q9" s="46"/>
      <c r="R9" s="46">
        <v>0.020059827012220487</v>
      </c>
      <c r="S9" s="46"/>
      <c r="T9" s="46">
        <v>0.19864045080575085</v>
      </c>
      <c r="U9" s="46"/>
      <c r="V9" s="46">
        <v>0.001751295315717887</v>
      </c>
      <c r="W9" s="46"/>
      <c r="X9" s="46">
        <v>0.0013348304868331304</v>
      </c>
    </row>
    <row r="10" spans="2:24" ht="12.7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30" ht="12.75">
      <c r="A11" s="3" t="s">
        <v>27</v>
      </c>
      <c r="B11" s="42">
        <v>2.19450860285746</v>
      </c>
      <c r="C11" s="42"/>
      <c r="D11" s="42">
        <v>4.9849803324760495</v>
      </c>
      <c r="E11" s="42"/>
      <c r="F11" s="42">
        <v>44.458764715193524</v>
      </c>
      <c r="G11" s="42"/>
      <c r="H11" s="42">
        <v>10.935029324662148</v>
      </c>
      <c r="I11" s="42"/>
      <c r="J11" s="42">
        <v>0.520354650268479</v>
      </c>
      <c r="K11" s="42"/>
      <c r="L11" s="42">
        <v>0.29314455256786315</v>
      </c>
      <c r="M11" s="42"/>
      <c r="N11" s="42">
        <v>5.259143079763629</v>
      </c>
      <c r="O11" s="42"/>
      <c r="P11" s="42">
        <v>6.911875294599145</v>
      </c>
      <c r="Q11" s="42"/>
      <c r="R11" s="42">
        <v>1.4912156622777832</v>
      </c>
      <c r="S11" s="42"/>
      <c r="T11" s="42">
        <v>22.55130860328743</v>
      </c>
      <c r="U11" s="42"/>
      <c r="V11" s="42">
        <v>0.032034385791282476</v>
      </c>
      <c r="W11" s="42"/>
      <c r="X11" s="42">
        <v>0.36764079625520063</v>
      </c>
      <c r="Y11" s="3"/>
      <c r="Z11" s="3"/>
      <c r="AA11" s="3"/>
      <c r="AB11" s="3"/>
      <c r="AC11" s="3"/>
      <c r="AD11" s="3"/>
    </row>
    <row r="12" spans="1:30" ht="12.75">
      <c r="A12" s="3" t="s">
        <v>28</v>
      </c>
      <c r="B12" s="42">
        <v>2.8421342434568033</v>
      </c>
      <c r="C12" s="42"/>
      <c r="D12" s="42">
        <v>7.390868065176058</v>
      </c>
      <c r="E12" s="42"/>
      <c r="F12" s="42">
        <v>44.332592679379346</v>
      </c>
      <c r="G12" s="42"/>
      <c r="H12" s="42">
        <v>9.6781152590751</v>
      </c>
      <c r="I12" s="42"/>
      <c r="J12" s="42">
        <v>0.7106882046644396</v>
      </c>
      <c r="K12" s="42"/>
      <c r="L12" s="42">
        <v>0</v>
      </c>
      <c r="M12" s="42"/>
      <c r="N12" s="42">
        <v>5.085712910463509</v>
      </c>
      <c r="O12" s="42"/>
      <c r="P12" s="42">
        <v>6.564276195050203</v>
      </c>
      <c r="Q12" s="42"/>
      <c r="R12" s="42">
        <v>2.066479098097479</v>
      </c>
      <c r="S12" s="42"/>
      <c r="T12" s="42">
        <v>21.031500144592698</v>
      </c>
      <c r="U12" s="42"/>
      <c r="V12" s="42">
        <v>0.02414960467457714</v>
      </c>
      <c r="W12" s="42"/>
      <c r="X12" s="42">
        <v>0.2734835953697843</v>
      </c>
      <c r="Y12" s="3"/>
      <c r="Z12" s="3"/>
      <c r="AA12" s="3"/>
      <c r="AB12" s="3"/>
      <c r="AC12" s="3"/>
      <c r="AD12" s="3"/>
    </row>
    <row r="13" spans="1:30" ht="12.75">
      <c r="A13" s="3" t="s">
        <v>50</v>
      </c>
      <c r="B13" s="42">
        <v>6.24628731550669</v>
      </c>
      <c r="C13" s="42"/>
      <c r="D13" s="42">
        <v>5.662558334120438</v>
      </c>
      <c r="E13" s="42"/>
      <c r="F13" s="42">
        <v>42.884757657667166</v>
      </c>
      <c r="G13" s="42"/>
      <c r="H13" s="42">
        <v>15.350007433182396</v>
      </c>
      <c r="I13" s="42"/>
      <c r="J13" s="42">
        <v>1.0199313650561586</v>
      </c>
      <c r="K13" s="42"/>
      <c r="L13" s="42">
        <v>9.352092404956431E-05</v>
      </c>
      <c r="M13" s="42"/>
      <c r="N13" s="42">
        <v>3.040679230191491</v>
      </c>
      <c r="O13" s="42"/>
      <c r="P13" s="42">
        <v>6.352328769745838</v>
      </c>
      <c r="Q13" s="42"/>
      <c r="R13" s="42">
        <v>1.4035585859572632</v>
      </c>
      <c r="S13" s="42"/>
      <c r="T13" s="42">
        <v>18.039797787648514</v>
      </c>
      <c r="U13" s="42"/>
      <c r="V13" s="42">
        <v>0</v>
      </c>
      <c r="W13" s="42"/>
      <c r="X13" s="42">
        <v>0</v>
      </c>
      <c r="Y13" s="3"/>
      <c r="Z13" s="3"/>
      <c r="AA13" s="3"/>
      <c r="AB13" s="3"/>
      <c r="AC13" s="3"/>
      <c r="AD13" s="3"/>
    </row>
    <row r="14" spans="1:30" ht="12.75">
      <c r="A14" s="3" t="s">
        <v>29</v>
      </c>
      <c r="B14" s="42">
        <v>2.554822530803995</v>
      </c>
      <c r="C14" s="42"/>
      <c r="D14" s="42">
        <v>6.641507866190145</v>
      </c>
      <c r="E14" s="42"/>
      <c r="F14" s="42">
        <v>45.27941568313666</v>
      </c>
      <c r="G14" s="42"/>
      <c r="H14" s="42">
        <v>10.006128248373239</v>
      </c>
      <c r="I14" s="42"/>
      <c r="J14" s="42">
        <v>0.5575387352645831</v>
      </c>
      <c r="K14" s="42"/>
      <c r="L14" s="42">
        <v>1.2527553136366814</v>
      </c>
      <c r="M14" s="42"/>
      <c r="N14" s="42">
        <v>3.6589005904850285</v>
      </c>
      <c r="O14" s="42"/>
      <c r="P14" s="42">
        <v>6.599783708001737</v>
      </c>
      <c r="Q14" s="42"/>
      <c r="R14" s="42">
        <v>2.084638593186697</v>
      </c>
      <c r="S14" s="42"/>
      <c r="T14" s="42">
        <v>21.089476084641248</v>
      </c>
      <c r="U14" s="42"/>
      <c r="V14" s="42">
        <v>0.055968570405285245</v>
      </c>
      <c r="W14" s="42"/>
      <c r="X14" s="42">
        <v>0.21906407587471288</v>
      </c>
      <c r="Y14" s="3"/>
      <c r="Z14" s="3"/>
      <c r="AA14" s="3"/>
      <c r="AB14" s="3"/>
      <c r="AC14" s="3"/>
      <c r="AD14" s="3"/>
    </row>
    <row r="15" spans="1:30" ht="12.75">
      <c r="A15" s="3" t="s">
        <v>30</v>
      </c>
      <c r="B15" s="42">
        <v>2.327158285005908</v>
      </c>
      <c r="C15" s="42"/>
      <c r="D15" s="42">
        <v>6.379283714901993</v>
      </c>
      <c r="E15" s="42"/>
      <c r="F15" s="42">
        <v>45.89766759962969</v>
      </c>
      <c r="G15" s="42"/>
      <c r="H15" s="42">
        <v>9.570196650507318</v>
      </c>
      <c r="I15" s="42"/>
      <c r="J15" s="42">
        <v>0.7416236204939992</v>
      </c>
      <c r="K15" s="42"/>
      <c r="L15" s="42">
        <v>0.5593988918853061</v>
      </c>
      <c r="M15" s="42"/>
      <c r="N15" s="42">
        <v>5.69260158178053</v>
      </c>
      <c r="O15" s="42"/>
      <c r="P15" s="42">
        <v>7.1864041997834125</v>
      </c>
      <c r="Q15" s="42"/>
      <c r="R15" s="42">
        <v>1.8171147491093356</v>
      </c>
      <c r="S15" s="42"/>
      <c r="T15" s="42">
        <v>18.547049499705377</v>
      </c>
      <c r="U15" s="42"/>
      <c r="V15" s="42">
        <v>0.7700583564386092</v>
      </c>
      <c r="W15" s="42"/>
      <c r="X15" s="42">
        <v>0.5114428507585184</v>
      </c>
      <c r="Y15" s="3"/>
      <c r="Z15" s="3"/>
      <c r="AA15" s="3"/>
      <c r="AB15" s="3"/>
      <c r="AC15" s="3"/>
      <c r="AD15" s="3"/>
    </row>
    <row r="16" spans="2:24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30" ht="12.75">
      <c r="A17" s="3" t="s">
        <v>31</v>
      </c>
      <c r="B17" s="42">
        <v>1.975499411779145</v>
      </c>
      <c r="C17" s="42"/>
      <c r="D17" s="42">
        <v>7.331477162578552</v>
      </c>
      <c r="E17" s="42"/>
      <c r="F17" s="42">
        <v>48.35595038939098</v>
      </c>
      <c r="G17" s="42"/>
      <c r="H17" s="42">
        <v>8.126585383946635</v>
      </c>
      <c r="I17" s="42"/>
      <c r="J17" s="42">
        <v>1.4166948804635264</v>
      </c>
      <c r="K17" s="42"/>
      <c r="L17" s="42">
        <v>0.7398279788928297</v>
      </c>
      <c r="M17" s="42"/>
      <c r="N17" s="42">
        <v>6.591330253406806</v>
      </c>
      <c r="O17" s="42"/>
      <c r="P17" s="42">
        <v>4.772351521020121</v>
      </c>
      <c r="Q17" s="42"/>
      <c r="R17" s="42">
        <v>0.8597393123211796</v>
      </c>
      <c r="S17" s="42"/>
      <c r="T17" s="42">
        <v>19.779405759323097</v>
      </c>
      <c r="U17" s="42"/>
      <c r="V17" s="42">
        <v>0.016251708891388047</v>
      </c>
      <c r="W17" s="42"/>
      <c r="X17" s="42">
        <v>0.034886237985732496</v>
      </c>
      <c r="Y17" s="3"/>
      <c r="Z17" s="3"/>
      <c r="AA17" s="3"/>
      <c r="AB17" s="3"/>
      <c r="AC17" s="3"/>
      <c r="AD17" s="3"/>
    </row>
    <row r="18" spans="1:30" ht="12.75">
      <c r="A18" s="3" t="s">
        <v>32</v>
      </c>
      <c r="B18" s="42">
        <v>1.809561843487915</v>
      </c>
      <c r="C18" s="42"/>
      <c r="D18" s="42">
        <v>7.06131202235029</v>
      </c>
      <c r="E18" s="42"/>
      <c r="F18" s="42">
        <v>45.549435493488275</v>
      </c>
      <c r="G18" s="42"/>
      <c r="H18" s="42">
        <v>8.80903899413207</v>
      </c>
      <c r="I18" s="42"/>
      <c r="J18" s="42">
        <v>0.4162471971503696</v>
      </c>
      <c r="K18" s="42"/>
      <c r="L18" s="42">
        <v>0.7194052079226948</v>
      </c>
      <c r="M18" s="42"/>
      <c r="N18" s="42">
        <v>6.886632501387847</v>
      </c>
      <c r="O18" s="42"/>
      <c r="P18" s="42">
        <v>6.9448327797197535</v>
      </c>
      <c r="Q18" s="42"/>
      <c r="R18" s="42">
        <v>1.8427961044514336</v>
      </c>
      <c r="S18" s="42"/>
      <c r="T18" s="42">
        <v>19.597607197900587</v>
      </c>
      <c r="U18" s="42"/>
      <c r="V18" s="42">
        <v>0.10490743789604096</v>
      </c>
      <c r="W18" s="42"/>
      <c r="X18" s="42">
        <v>0.25822322011272386</v>
      </c>
      <c r="Y18" s="3"/>
      <c r="Z18" s="3"/>
      <c r="AA18" s="3"/>
      <c r="AB18" s="3"/>
      <c r="AC18" s="3"/>
      <c r="AD18" s="3"/>
    </row>
    <row r="19" spans="1:30" ht="12.75">
      <c r="A19" s="3" t="s">
        <v>33</v>
      </c>
      <c r="B19" s="42">
        <v>2.1095101727430796</v>
      </c>
      <c r="C19" s="42"/>
      <c r="D19" s="42">
        <v>7.818941601582914</v>
      </c>
      <c r="E19" s="42"/>
      <c r="F19" s="42">
        <v>43.940704176731174</v>
      </c>
      <c r="G19" s="42"/>
      <c r="H19" s="42">
        <v>10.561968242290956</v>
      </c>
      <c r="I19" s="42"/>
      <c r="J19" s="42">
        <v>0.5133917200363676</v>
      </c>
      <c r="K19" s="42"/>
      <c r="L19" s="42">
        <v>0.9491648058189158</v>
      </c>
      <c r="M19" s="42"/>
      <c r="N19" s="42">
        <v>5.341357247795684</v>
      </c>
      <c r="O19" s="42"/>
      <c r="P19" s="42">
        <v>6.17577518697063</v>
      </c>
      <c r="Q19" s="42"/>
      <c r="R19" s="42">
        <v>2.6646966566052086</v>
      </c>
      <c r="S19" s="42"/>
      <c r="T19" s="42">
        <v>19.3472118680136</v>
      </c>
      <c r="U19" s="42"/>
      <c r="V19" s="42">
        <v>0.4915161280031351</v>
      </c>
      <c r="W19" s="42"/>
      <c r="X19" s="42">
        <v>0.08576219340834434</v>
      </c>
      <c r="Y19" s="3"/>
      <c r="Z19" s="3"/>
      <c r="AA19" s="3"/>
      <c r="AB19" s="3"/>
      <c r="AC19" s="3"/>
      <c r="AD19" s="3"/>
    </row>
    <row r="20" spans="1:30" ht="12.75">
      <c r="A20" s="3" t="s">
        <v>34</v>
      </c>
      <c r="B20" s="42">
        <v>2.7773538354901097</v>
      </c>
      <c r="C20" s="42"/>
      <c r="D20" s="42">
        <v>7.8433697261737585</v>
      </c>
      <c r="E20" s="42"/>
      <c r="F20" s="42">
        <v>46.1261812290557</v>
      </c>
      <c r="G20" s="42"/>
      <c r="H20" s="42">
        <v>8.79836078495847</v>
      </c>
      <c r="I20" s="42"/>
      <c r="J20" s="42">
        <v>0.7003647841536447</v>
      </c>
      <c r="K20" s="42"/>
      <c r="L20" s="42">
        <v>0.6569248106038905</v>
      </c>
      <c r="M20" s="42"/>
      <c r="N20" s="42">
        <v>6.188262829107974</v>
      </c>
      <c r="O20" s="42"/>
      <c r="P20" s="42">
        <v>6.7217648258855665</v>
      </c>
      <c r="Q20" s="42"/>
      <c r="R20" s="42">
        <v>2.1351284145600395</v>
      </c>
      <c r="S20" s="42"/>
      <c r="T20" s="42">
        <v>16.455061288438067</v>
      </c>
      <c r="U20" s="42"/>
      <c r="V20" s="42">
        <v>1.0984548530763272</v>
      </c>
      <c r="W20" s="42"/>
      <c r="X20" s="42">
        <v>0.4987726184964525</v>
      </c>
      <c r="Y20" s="3"/>
      <c r="Z20" s="3"/>
      <c r="AA20" s="3"/>
      <c r="AB20" s="3"/>
      <c r="AC20" s="3"/>
      <c r="AD20" s="3"/>
    </row>
    <row r="21" spans="1:30" ht="12.75">
      <c r="A21" s="3" t="s">
        <v>35</v>
      </c>
      <c r="B21" s="42">
        <v>2.8714229138364784</v>
      </c>
      <c r="C21" s="42"/>
      <c r="D21" s="42">
        <v>7.217112885302014</v>
      </c>
      <c r="E21" s="42"/>
      <c r="F21" s="42">
        <v>44.911530155934614</v>
      </c>
      <c r="G21" s="42"/>
      <c r="H21" s="42">
        <v>7.65902009620027</v>
      </c>
      <c r="I21" s="42"/>
      <c r="J21" s="42">
        <v>0.7583812268978595</v>
      </c>
      <c r="K21" s="42"/>
      <c r="L21" s="42">
        <v>0.7000059855825584</v>
      </c>
      <c r="M21" s="42"/>
      <c r="N21" s="42">
        <v>5.375902359624321</v>
      </c>
      <c r="O21" s="42"/>
      <c r="P21" s="42">
        <v>6.4621272461330035</v>
      </c>
      <c r="Q21" s="42"/>
      <c r="R21" s="42">
        <v>2.2531599571391485</v>
      </c>
      <c r="S21" s="42"/>
      <c r="T21" s="42">
        <v>20.76456793060816</v>
      </c>
      <c r="U21" s="42"/>
      <c r="V21" s="42">
        <v>0.9545871823844662</v>
      </c>
      <c r="W21" s="42"/>
      <c r="X21" s="42">
        <v>0.07218206035711848</v>
      </c>
      <c r="Y21" s="3"/>
      <c r="Z21" s="3"/>
      <c r="AA21" s="3"/>
      <c r="AB21" s="3"/>
      <c r="AC21" s="3"/>
      <c r="AD21" s="3"/>
    </row>
    <row r="22" spans="2:30" ht="12.7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"/>
      <c r="Z22" s="3"/>
      <c r="AA22" s="3"/>
      <c r="AB22" s="3"/>
      <c r="AC22" s="3"/>
      <c r="AD22" s="3"/>
    </row>
    <row r="23" spans="1:30" ht="12.75">
      <c r="A23" s="3" t="s">
        <v>36</v>
      </c>
      <c r="B23" s="42">
        <v>2.1120955220872024</v>
      </c>
      <c r="C23" s="42"/>
      <c r="D23" s="42">
        <v>7.387421213030132</v>
      </c>
      <c r="E23" s="42"/>
      <c r="F23" s="42">
        <v>48.09089996691197</v>
      </c>
      <c r="G23" s="42"/>
      <c r="H23" s="42">
        <v>7.713601287868212</v>
      </c>
      <c r="I23" s="42"/>
      <c r="J23" s="42">
        <v>0.6075428743727505</v>
      </c>
      <c r="K23" s="42"/>
      <c r="L23" s="42">
        <v>1.148015074386282</v>
      </c>
      <c r="M23" s="42"/>
      <c r="N23" s="42">
        <v>3.817626425940486</v>
      </c>
      <c r="O23" s="42"/>
      <c r="P23" s="42">
        <v>6.717841780125905</v>
      </c>
      <c r="Q23" s="42"/>
      <c r="R23" s="42">
        <v>2.630397206772003</v>
      </c>
      <c r="S23" s="42"/>
      <c r="T23" s="42">
        <v>19.227865485006195</v>
      </c>
      <c r="U23" s="42"/>
      <c r="V23" s="42">
        <v>0.22805076180675496</v>
      </c>
      <c r="W23" s="42"/>
      <c r="X23" s="42">
        <v>0.31864240169210123</v>
      </c>
      <c r="Y23" s="3"/>
      <c r="Z23" s="3"/>
      <c r="AA23" s="3"/>
      <c r="AB23" s="3"/>
      <c r="AC23" s="3"/>
      <c r="AD23" s="3"/>
    </row>
    <row r="24" spans="1:30" ht="12.75">
      <c r="A24" s="3" t="s">
        <v>37</v>
      </c>
      <c r="B24" s="42">
        <v>2.342600713710173</v>
      </c>
      <c r="C24" s="42"/>
      <c r="D24" s="42">
        <v>5.42314629612299</v>
      </c>
      <c r="E24" s="42"/>
      <c r="F24" s="42">
        <v>47.718758581997925</v>
      </c>
      <c r="G24" s="42"/>
      <c r="H24" s="42">
        <v>7.365472600404814</v>
      </c>
      <c r="I24" s="42"/>
      <c r="J24" s="42">
        <v>0.8598241243078153</v>
      </c>
      <c r="K24" s="42"/>
      <c r="L24" s="42">
        <v>0.710137964129053</v>
      </c>
      <c r="M24" s="42"/>
      <c r="N24" s="42">
        <v>7.3423350128348535</v>
      </c>
      <c r="O24" s="42"/>
      <c r="P24" s="42">
        <v>6.141738901973803</v>
      </c>
      <c r="Q24" s="42"/>
      <c r="R24" s="42">
        <v>1.8720069250552893</v>
      </c>
      <c r="S24" s="42"/>
      <c r="T24" s="42">
        <v>19.905701607417985</v>
      </c>
      <c r="U24" s="42"/>
      <c r="V24" s="42">
        <v>0.2636581569107907</v>
      </c>
      <c r="W24" s="42"/>
      <c r="X24" s="42">
        <v>0.054619115134501545</v>
      </c>
      <c r="Y24" s="3"/>
      <c r="Z24" s="3"/>
      <c r="AA24" s="3"/>
      <c r="AB24" s="3"/>
      <c r="AC24" s="3"/>
      <c r="AD24" s="3"/>
    </row>
    <row r="25" spans="1:30" ht="12.75">
      <c r="A25" s="3" t="s">
        <v>38</v>
      </c>
      <c r="B25" s="42">
        <v>1.9361127785681105</v>
      </c>
      <c r="C25" s="42"/>
      <c r="D25" s="42">
        <v>6.265885273671701</v>
      </c>
      <c r="E25" s="42"/>
      <c r="F25" s="42">
        <v>47.29162745200906</v>
      </c>
      <c r="G25" s="42"/>
      <c r="H25" s="42">
        <v>8.567912239896767</v>
      </c>
      <c r="I25" s="42"/>
      <c r="J25" s="42">
        <v>0.3904480341851454</v>
      </c>
      <c r="K25" s="42"/>
      <c r="L25" s="42">
        <v>0.6764009866025388</v>
      </c>
      <c r="M25" s="42"/>
      <c r="N25" s="42">
        <v>5.551048273137775</v>
      </c>
      <c r="O25" s="42"/>
      <c r="P25" s="42">
        <v>6.274145480161571</v>
      </c>
      <c r="Q25" s="42"/>
      <c r="R25" s="42">
        <v>2.4460515166210697</v>
      </c>
      <c r="S25" s="42"/>
      <c r="T25" s="42">
        <v>20.29198720838296</v>
      </c>
      <c r="U25" s="42"/>
      <c r="V25" s="42">
        <v>0.10180184983886939</v>
      </c>
      <c r="W25" s="42"/>
      <c r="X25" s="42">
        <v>0.20657890692444442</v>
      </c>
      <c r="Y25" s="3"/>
      <c r="Z25" s="3"/>
      <c r="AA25" s="3"/>
      <c r="AB25" s="3"/>
      <c r="AC25" s="3"/>
      <c r="AD25" s="3"/>
    </row>
    <row r="26" spans="1:30" ht="12.75">
      <c r="A26" s="3" t="s">
        <v>39</v>
      </c>
      <c r="B26" s="42">
        <v>2.356876408526607</v>
      </c>
      <c r="C26" s="42"/>
      <c r="D26" s="42">
        <v>6.841746230810355</v>
      </c>
      <c r="E26" s="42"/>
      <c r="F26" s="42">
        <v>44.80837948962855</v>
      </c>
      <c r="G26" s="42"/>
      <c r="H26" s="42">
        <v>11.204619663134425</v>
      </c>
      <c r="I26" s="42"/>
      <c r="J26" s="42">
        <v>0.3993915627148971</v>
      </c>
      <c r="K26" s="42"/>
      <c r="L26" s="42">
        <v>0.6514613980364481</v>
      </c>
      <c r="M26" s="42"/>
      <c r="N26" s="42">
        <v>4.763819831131</v>
      </c>
      <c r="O26" s="42"/>
      <c r="P26" s="42">
        <v>5.621719257594085</v>
      </c>
      <c r="Q26" s="42"/>
      <c r="R26" s="42">
        <v>2.5402346090585426</v>
      </c>
      <c r="S26" s="42"/>
      <c r="T26" s="42">
        <v>19.973527141206144</v>
      </c>
      <c r="U26" s="42"/>
      <c r="V26" s="42">
        <v>0.7373574789438209</v>
      </c>
      <c r="W26" s="42"/>
      <c r="X26" s="42">
        <v>0.10086692921512799</v>
      </c>
      <c r="Y26" s="3"/>
      <c r="Z26" s="3"/>
      <c r="AA26" s="3"/>
      <c r="AB26" s="3"/>
      <c r="AC26" s="3"/>
      <c r="AD26" s="3"/>
    </row>
    <row r="27" spans="1:30" ht="12.75">
      <c r="A27" s="3" t="s">
        <v>40</v>
      </c>
      <c r="B27" s="42">
        <v>3.603868397878354</v>
      </c>
      <c r="C27" s="42"/>
      <c r="D27" s="42">
        <v>7.742043322794209</v>
      </c>
      <c r="E27" s="42"/>
      <c r="F27" s="42">
        <v>46.40420493083833</v>
      </c>
      <c r="G27" s="42"/>
      <c r="H27" s="42">
        <v>7.970289913717288</v>
      </c>
      <c r="I27" s="42"/>
      <c r="J27" s="42">
        <v>0.8371846458592024</v>
      </c>
      <c r="K27" s="42"/>
      <c r="L27" s="42">
        <v>0.11568708303173762</v>
      </c>
      <c r="M27" s="42"/>
      <c r="N27" s="42">
        <v>5.522268666367673</v>
      </c>
      <c r="O27" s="42"/>
      <c r="P27" s="42">
        <v>6.3960993988616295</v>
      </c>
      <c r="Q27" s="42"/>
      <c r="R27" s="42">
        <v>2.1176047740881097</v>
      </c>
      <c r="S27" s="42"/>
      <c r="T27" s="42">
        <v>18.12910512923156</v>
      </c>
      <c r="U27" s="42"/>
      <c r="V27" s="42">
        <v>0.8131016935738709</v>
      </c>
      <c r="W27" s="42"/>
      <c r="X27" s="42">
        <v>0.3485420437580191</v>
      </c>
      <c r="Y27" s="3"/>
      <c r="Z27" s="3"/>
      <c r="AA27" s="3"/>
      <c r="AB27" s="3"/>
      <c r="AC27" s="3"/>
      <c r="AD27" s="3"/>
    </row>
    <row r="28" spans="2:30" ht="12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3"/>
      <c r="Z28" s="3"/>
      <c r="AA28" s="3"/>
      <c r="AB28" s="3"/>
      <c r="AC28" s="3"/>
      <c r="AD28" s="3"/>
    </row>
    <row r="29" spans="1:30" ht="12.75">
      <c r="A29" s="135" t="s">
        <v>117</v>
      </c>
      <c r="B29" s="42">
        <v>2.1416534386364745</v>
      </c>
      <c r="C29" s="42"/>
      <c r="D29" s="42">
        <v>6.585380302693015</v>
      </c>
      <c r="E29" s="42"/>
      <c r="F29" s="42">
        <v>48.5351822717427</v>
      </c>
      <c r="G29" s="42"/>
      <c r="H29" s="42">
        <v>9.99395796093245</v>
      </c>
      <c r="I29" s="42"/>
      <c r="J29" s="42">
        <v>0.4446388325073562</v>
      </c>
      <c r="K29" s="42"/>
      <c r="L29" s="42">
        <v>0.0028408360026360414</v>
      </c>
      <c r="M29" s="42"/>
      <c r="N29" s="42">
        <v>3.916161712889337</v>
      </c>
      <c r="O29" s="42"/>
      <c r="P29" s="42">
        <v>5.5621287737429865</v>
      </c>
      <c r="Q29" s="42"/>
      <c r="R29" s="42">
        <v>1.8277032938095892</v>
      </c>
      <c r="S29" s="42"/>
      <c r="T29" s="42">
        <v>20.892611789568818</v>
      </c>
      <c r="U29" s="42"/>
      <c r="V29" s="42">
        <v>0.09774078747463134</v>
      </c>
      <c r="W29" s="42"/>
      <c r="X29" s="42">
        <v>0</v>
      </c>
      <c r="Y29" s="3"/>
      <c r="Z29" s="3"/>
      <c r="AA29" s="3"/>
      <c r="AB29" s="3"/>
      <c r="AC29" s="3"/>
      <c r="AD29" s="3"/>
    </row>
    <row r="30" spans="1:30" ht="12.75">
      <c r="A30" s="3" t="s">
        <v>42</v>
      </c>
      <c r="B30" s="42">
        <v>2.540096130242044</v>
      </c>
      <c r="C30" s="42"/>
      <c r="D30" s="42">
        <v>6.834918880599167</v>
      </c>
      <c r="E30" s="42"/>
      <c r="F30" s="42">
        <v>44.999218746107836</v>
      </c>
      <c r="G30" s="42"/>
      <c r="H30" s="42">
        <v>9.911238679033838</v>
      </c>
      <c r="I30" s="42"/>
      <c r="J30" s="42">
        <v>0.6402792399424949</v>
      </c>
      <c r="K30" s="42"/>
      <c r="L30" s="42">
        <v>0.7283062146668793</v>
      </c>
      <c r="M30" s="42"/>
      <c r="N30" s="42">
        <v>6.168092310507076</v>
      </c>
      <c r="O30" s="42"/>
      <c r="P30" s="42">
        <v>6.388857875007094</v>
      </c>
      <c r="Q30" s="42"/>
      <c r="R30" s="42">
        <v>2.2162208903989233</v>
      </c>
      <c r="S30" s="42"/>
      <c r="T30" s="42">
        <v>19.429264189125277</v>
      </c>
      <c r="U30" s="42"/>
      <c r="V30" s="42">
        <v>0.14350684436937475</v>
      </c>
      <c r="W30" s="42"/>
      <c r="X30" s="42">
        <v>0</v>
      </c>
      <c r="Y30" s="3"/>
      <c r="Z30" s="3"/>
      <c r="AA30" s="3"/>
      <c r="AB30" s="3"/>
      <c r="AC30" s="3"/>
      <c r="AD30" s="3"/>
    </row>
    <row r="31" spans="1:30" ht="12.75">
      <c r="A31" s="3" t="s">
        <v>43</v>
      </c>
      <c r="B31" s="42">
        <v>2.4110102455241953</v>
      </c>
      <c r="C31" s="42"/>
      <c r="D31" s="42">
        <v>6.363415567032988</v>
      </c>
      <c r="E31" s="42"/>
      <c r="F31" s="42">
        <v>48.06026064577703</v>
      </c>
      <c r="G31" s="42"/>
      <c r="H31" s="42">
        <v>8.761632759078363</v>
      </c>
      <c r="I31" s="42"/>
      <c r="J31" s="42">
        <v>0.503590876336275</v>
      </c>
      <c r="K31" s="42"/>
      <c r="L31" s="42">
        <v>0.7621098149404393</v>
      </c>
      <c r="M31" s="42"/>
      <c r="N31" s="42">
        <v>6.492651519186637</v>
      </c>
      <c r="O31" s="42"/>
      <c r="P31" s="42">
        <v>7.036848133514259</v>
      </c>
      <c r="Q31" s="42"/>
      <c r="R31" s="42">
        <v>2.0034573291210065</v>
      </c>
      <c r="S31" s="42"/>
      <c r="T31" s="42">
        <v>17.564049263436257</v>
      </c>
      <c r="U31" s="42"/>
      <c r="V31" s="42">
        <v>0.04097384605254574</v>
      </c>
      <c r="W31" s="42"/>
      <c r="X31" s="42">
        <v>0</v>
      </c>
      <c r="Y31" s="3"/>
      <c r="Z31" s="3"/>
      <c r="AA31" s="3"/>
      <c r="AB31" s="3"/>
      <c r="AC31" s="3"/>
      <c r="AD31" s="3"/>
    </row>
    <row r="32" spans="1:30" ht="12.75">
      <c r="A32" s="3" t="s">
        <v>44</v>
      </c>
      <c r="B32" s="42">
        <v>2.5984305584356426</v>
      </c>
      <c r="C32" s="42"/>
      <c r="D32" s="42">
        <v>7.289080551558383</v>
      </c>
      <c r="E32" s="42"/>
      <c r="F32" s="42">
        <v>44.64867877560006</v>
      </c>
      <c r="G32" s="42"/>
      <c r="H32" s="42">
        <v>10.026772587174108</v>
      </c>
      <c r="I32" s="42"/>
      <c r="J32" s="42">
        <v>0.6482593929189759</v>
      </c>
      <c r="K32" s="42"/>
      <c r="L32" s="42">
        <v>0.6848318434511924</v>
      </c>
      <c r="M32" s="42"/>
      <c r="N32" s="42">
        <v>6.535968630468106</v>
      </c>
      <c r="O32" s="42"/>
      <c r="P32" s="42">
        <v>6.809251195110069</v>
      </c>
      <c r="Q32" s="42"/>
      <c r="R32" s="42">
        <v>2.1159002299783234</v>
      </c>
      <c r="S32" s="42"/>
      <c r="T32" s="42">
        <v>18.194611889312746</v>
      </c>
      <c r="U32" s="42"/>
      <c r="V32" s="42">
        <v>0.1075608566785561</v>
      </c>
      <c r="W32" s="42"/>
      <c r="X32" s="42">
        <v>0.34065348931384154</v>
      </c>
      <c r="Y32" s="3"/>
      <c r="Z32" s="3"/>
      <c r="AA32" s="3"/>
      <c r="AB32" s="3"/>
      <c r="AC32" s="3"/>
      <c r="AD32" s="3"/>
    </row>
    <row r="33" spans="1:30" ht="12.75">
      <c r="A33" s="3" t="s">
        <v>45</v>
      </c>
      <c r="B33" s="42">
        <v>2.7120368591456785</v>
      </c>
      <c r="C33" s="42"/>
      <c r="D33" s="42">
        <v>7.673328473529839</v>
      </c>
      <c r="E33" s="42"/>
      <c r="F33" s="42">
        <v>46.397923231502226</v>
      </c>
      <c r="G33" s="42"/>
      <c r="H33" s="42">
        <v>7.959380970578686</v>
      </c>
      <c r="I33" s="42"/>
      <c r="J33" s="42">
        <v>0.3253383325225851</v>
      </c>
      <c r="K33" s="42"/>
      <c r="L33" s="42">
        <v>0.9179608154406904</v>
      </c>
      <c r="M33" s="42"/>
      <c r="N33" s="42">
        <v>6.968832924385711</v>
      </c>
      <c r="O33" s="42"/>
      <c r="P33" s="42">
        <v>6.303098737747247</v>
      </c>
      <c r="Q33" s="42"/>
      <c r="R33" s="42">
        <v>3.8382501431207556</v>
      </c>
      <c r="S33" s="42"/>
      <c r="T33" s="42">
        <v>16.79317418587857</v>
      </c>
      <c r="U33" s="42"/>
      <c r="V33" s="42">
        <v>0.11067532614803337</v>
      </c>
      <c r="W33" s="42"/>
      <c r="X33" s="42">
        <v>0</v>
      </c>
      <c r="Y33" s="3"/>
      <c r="Z33" s="3"/>
      <c r="AA33" s="3"/>
      <c r="AB33" s="3"/>
      <c r="AC33" s="3"/>
      <c r="AD33" s="3"/>
    </row>
    <row r="34" spans="2:24" ht="12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30" ht="12.75">
      <c r="A35" s="3" t="s">
        <v>46</v>
      </c>
      <c r="B35" s="42">
        <v>2.6085971626628046</v>
      </c>
      <c r="C35" s="42"/>
      <c r="D35" s="42">
        <v>7.321842349155744</v>
      </c>
      <c r="E35" s="42"/>
      <c r="F35" s="42">
        <v>49.105178747521464</v>
      </c>
      <c r="G35" s="42"/>
      <c r="H35" s="42">
        <v>8.367509399920774</v>
      </c>
      <c r="I35" s="42"/>
      <c r="J35" s="42">
        <v>0.41923176252098665</v>
      </c>
      <c r="K35" s="42"/>
      <c r="L35" s="42">
        <v>0</v>
      </c>
      <c r="M35" s="42"/>
      <c r="N35" s="42">
        <v>3.556057084255625</v>
      </c>
      <c r="O35" s="42"/>
      <c r="P35" s="42">
        <v>6.718808743113551</v>
      </c>
      <c r="Q35" s="42"/>
      <c r="R35" s="42">
        <v>1.5398455814768195</v>
      </c>
      <c r="S35" s="42"/>
      <c r="T35" s="42">
        <v>20.208959094777263</v>
      </c>
      <c r="U35" s="42"/>
      <c r="V35" s="42">
        <v>0.0019746083041558976</v>
      </c>
      <c r="W35" s="42"/>
      <c r="X35" s="42">
        <v>0.15199546629080712</v>
      </c>
      <c r="Y35" s="3"/>
      <c r="Z35" s="3"/>
      <c r="AA35" s="3"/>
      <c r="AB35" s="3"/>
      <c r="AC35" s="3"/>
      <c r="AD35" s="3"/>
    </row>
    <row r="36" spans="1:30" ht="12.75">
      <c r="A36" s="3" t="s">
        <v>47</v>
      </c>
      <c r="B36" s="42">
        <v>2.329023141446265</v>
      </c>
      <c r="C36" s="42"/>
      <c r="D36" s="42">
        <v>7.686831136290811</v>
      </c>
      <c r="E36" s="42"/>
      <c r="F36" s="42">
        <v>47.99923846110627</v>
      </c>
      <c r="G36" s="42"/>
      <c r="H36" s="42">
        <v>8.636103048103502</v>
      </c>
      <c r="I36" s="42"/>
      <c r="J36" s="42">
        <v>0.5008555634062916</v>
      </c>
      <c r="K36" s="42"/>
      <c r="L36" s="42">
        <v>0.07460062845949056</v>
      </c>
      <c r="M36" s="42"/>
      <c r="N36" s="42">
        <v>3.492491520304121</v>
      </c>
      <c r="O36" s="42"/>
      <c r="P36" s="42">
        <v>6.7459799640723865</v>
      </c>
      <c r="Q36" s="42"/>
      <c r="R36" s="42">
        <v>2.056416609012631</v>
      </c>
      <c r="S36" s="42"/>
      <c r="T36" s="42">
        <v>19.98038599146205</v>
      </c>
      <c r="U36" s="42"/>
      <c r="V36" s="42">
        <v>0.16504881602894217</v>
      </c>
      <c r="W36" s="42"/>
      <c r="X36" s="42">
        <v>0.3330251203072049</v>
      </c>
      <c r="Y36" s="3"/>
      <c r="Z36" s="3"/>
      <c r="AA36" s="3"/>
      <c r="AB36" s="3"/>
      <c r="AC36" s="3"/>
      <c r="AD36" s="3"/>
    </row>
    <row r="37" spans="1:30" ht="12.75">
      <c r="A37" s="3" t="s">
        <v>48</v>
      </c>
      <c r="B37" s="42">
        <v>2.169384848472961</v>
      </c>
      <c r="C37" s="42"/>
      <c r="D37" s="42">
        <v>7.284268077337784</v>
      </c>
      <c r="E37" s="42"/>
      <c r="F37" s="42">
        <v>47.70730941926352</v>
      </c>
      <c r="G37" s="42"/>
      <c r="H37" s="42">
        <v>9.401108137115886</v>
      </c>
      <c r="I37" s="42"/>
      <c r="J37" s="42">
        <v>0.6023798707867851</v>
      </c>
      <c r="K37" s="42"/>
      <c r="L37" s="42">
        <v>0.7406893591639554</v>
      </c>
      <c r="M37" s="42"/>
      <c r="N37" s="42">
        <v>4.79293973956297</v>
      </c>
      <c r="O37" s="42"/>
      <c r="P37" s="42">
        <v>5.293588289159927</v>
      </c>
      <c r="Q37" s="42"/>
      <c r="R37" s="42">
        <v>1.612755707145722</v>
      </c>
      <c r="S37" s="42"/>
      <c r="T37" s="42">
        <v>19.911687833322038</v>
      </c>
      <c r="U37" s="42"/>
      <c r="V37" s="42">
        <v>0.13806702089551032</v>
      </c>
      <c r="W37" s="42"/>
      <c r="X37" s="42">
        <v>0.3458216977729171</v>
      </c>
      <c r="Y37" s="3"/>
      <c r="Z37" s="3"/>
      <c r="AA37" s="3"/>
      <c r="AB37" s="3"/>
      <c r="AC37" s="3"/>
      <c r="AD37" s="3"/>
    </row>
    <row r="38" spans="1:30" ht="12.75">
      <c r="A38" s="8" t="s">
        <v>49</v>
      </c>
      <c r="B38" s="30">
        <v>1.9002952610197785</v>
      </c>
      <c r="C38" s="30"/>
      <c r="D38" s="30">
        <v>7.584595881287937</v>
      </c>
      <c r="E38" s="30"/>
      <c r="F38" s="30">
        <v>48.61580014021146</v>
      </c>
      <c r="G38" s="30"/>
      <c r="H38" s="30">
        <v>8.62379248009972</v>
      </c>
      <c r="I38" s="30"/>
      <c r="J38" s="30">
        <v>0.21120995460846784</v>
      </c>
      <c r="K38" s="30"/>
      <c r="L38" s="30">
        <v>0.8443554003457601</v>
      </c>
      <c r="M38" s="30"/>
      <c r="N38" s="30">
        <v>5.644053268719178</v>
      </c>
      <c r="O38" s="30"/>
      <c r="P38" s="30">
        <v>6.104863724090531</v>
      </c>
      <c r="Q38" s="30"/>
      <c r="R38" s="30">
        <v>1.1360067859015837</v>
      </c>
      <c r="S38" s="30"/>
      <c r="T38" s="30">
        <v>19.024619335907047</v>
      </c>
      <c r="U38" s="30"/>
      <c r="V38" s="30">
        <v>0.10878771735686676</v>
      </c>
      <c r="W38" s="30"/>
      <c r="X38" s="30">
        <v>0.20162005045166118</v>
      </c>
      <c r="Y38" s="3"/>
      <c r="Z38" s="3"/>
      <c r="AA38" s="3"/>
      <c r="AB38" s="3"/>
      <c r="AC38" s="3"/>
      <c r="AD38" s="3"/>
    </row>
    <row r="39" spans="1:30" ht="12.75">
      <c r="A39" s="3" t="s">
        <v>152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32" t="s">
        <v>150</v>
      </c>
    </row>
    <row r="41" ht="12.75">
      <c r="A41" s="3" t="s">
        <v>96</v>
      </c>
    </row>
  </sheetData>
  <mergeCells count="26">
    <mergeCell ref="V8:W8"/>
    <mergeCell ref="V7:W7"/>
    <mergeCell ref="R8:S8"/>
    <mergeCell ref="R7:S7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11 / 2003&amp;C- 8 -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zoomScale="85" zoomScaleNormal="85" workbookViewId="0" topLeftCell="A1">
      <selection activeCell="Y1" sqref="Y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6" ht="12.75">
      <c r="A3" s="142" t="s">
        <v>148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6"/>
      <c r="Z3" s="13"/>
    </row>
    <row r="4" spans="1:26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6"/>
      <c r="Z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87</v>
      </c>
      <c r="B6" s="3"/>
      <c r="C6" s="3"/>
      <c r="D6" s="145" t="s">
        <v>2</v>
      </c>
      <c r="E6" s="145"/>
      <c r="F6" s="145" t="s">
        <v>3</v>
      </c>
      <c r="G6" s="145"/>
      <c r="H6" s="145" t="s">
        <v>6</v>
      </c>
      <c r="I6" s="145"/>
      <c r="J6" s="145" t="s">
        <v>8</v>
      </c>
      <c r="K6" s="145"/>
      <c r="L6" s="3"/>
      <c r="M6" s="3"/>
      <c r="N6" s="145" t="s">
        <v>13</v>
      </c>
      <c r="O6" s="145"/>
      <c r="P6" s="3"/>
      <c r="Q6" s="3"/>
      <c r="R6" s="145" t="s">
        <v>12</v>
      </c>
      <c r="S6" s="145"/>
      <c r="T6" s="3"/>
      <c r="U6" s="3"/>
      <c r="V6" s="39"/>
      <c r="W6" s="6"/>
      <c r="X6" s="3"/>
    </row>
    <row r="7" spans="1:24" ht="12.75">
      <c r="A7" s="3" t="s">
        <v>11</v>
      </c>
      <c r="B7" s="142" t="s">
        <v>0</v>
      </c>
      <c r="C7" s="142"/>
      <c r="D7" s="142" t="s">
        <v>0</v>
      </c>
      <c r="E7" s="142"/>
      <c r="F7" s="142" t="s">
        <v>5</v>
      </c>
      <c r="G7" s="142"/>
      <c r="H7" s="142" t="s">
        <v>3</v>
      </c>
      <c r="I7" s="142"/>
      <c r="J7" s="142" t="s">
        <v>3</v>
      </c>
      <c r="K7" s="142"/>
      <c r="L7" s="142" t="s">
        <v>10</v>
      </c>
      <c r="M7" s="142"/>
      <c r="N7" s="142" t="s">
        <v>14</v>
      </c>
      <c r="O7" s="142"/>
      <c r="P7" s="142" t="s">
        <v>16</v>
      </c>
      <c r="Q7" s="142"/>
      <c r="R7" s="142" t="s">
        <v>17</v>
      </c>
      <c r="S7" s="142"/>
      <c r="T7" s="142" t="s">
        <v>19</v>
      </c>
      <c r="U7" s="142"/>
      <c r="V7" s="142" t="s">
        <v>77</v>
      </c>
      <c r="W7" s="142"/>
      <c r="X7" s="91" t="s">
        <v>112</v>
      </c>
    </row>
    <row r="8" spans="1:24" ht="13.5" thickBot="1">
      <c r="A8" s="4" t="s">
        <v>88</v>
      </c>
      <c r="B8" s="159" t="s">
        <v>1</v>
      </c>
      <c r="C8" s="159"/>
      <c r="D8" s="159" t="s">
        <v>1</v>
      </c>
      <c r="E8" s="159"/>
      <c r="F8" s="159" t="s">
        <v>4</v>
      </c>
      <c r="G8" s="159"/>
      <c r="H8" s="159" t="s">
        <v>7</v>
      </c>
      <c r="I8" s="159"/>
      <c r="J8" s="159" t="s">
        <v>9</v>
      </c>
      <c r="K8" s="159"/>
      <c r="L8" s="159" t="s">
        <v>11</v>
      </c>
      <c r="M8" s="159"/>
      <c r="N8" s="159" t="s">
        <v>15</v>
      </c>
      <c r="O8" s="159"/>
      <c r="P8" s="159" t="s">
        <v>15</v>
      </c>
      <c r="Q8" s="159"/>
      <c r="R8" s="159" t="s">
        <v>18</v>
      </c>
      <c r="S8" s="159"/>
      <c r="T8" s="159" t="s">
        <v>20</v>
      </c>
      <c r="U8" s="159"/>
      <c r="V8" s="159" t="s">
        <v>20</v>
      </c>
      <c r="W8" s="159"/>
      <c r="X8" s="7" t="s">
        <v>24</v>
      </c>
    </row>
    <row r="9" spans="1:25" s="21" customFormat="1" ht="12.75">
      <c r="A9" s="79" t="s">
        <v>51</v>
      </c>
      <c r="B9" s="46">
        <v>0.02861224703335508</v>
      </c>
      <c r="C9" s="46"/>
      <c r="D9" s="46">
        <v>0.0674693729445551</v>
      </c>
      <c r="E9" s="46"/>
      <c r="F9" s="46">
        <v>0.4224842368584843</v>
      </c>
      <c r="G9" s="46"/>
      <c r="H9" s="46">
        <v>0.022538712129231142</v>
      </c>
      <c r="I9" s="46"/>
      <c r="J9" s="46">
        <v>0.014808347205593283</v>
      </c>
      <c r="K9" s="46"/>
      <c r="L9" s="46">
        <v>0.10397099335456193</v>
      </c>
      <c r="M9" s="46"/>
      <c r="N9" s="46">
        <v>0.006122294823921107</v>
      </c>
      <c r="O9" s="46"/>
      <c r="P9" s="46">
        <v>0.004937074979752342</v>
      </c>
      <c r="Q9" s="46"/>
      <c r="R9" s="46">
        <v>0.04682533746321461</v>
      </c>
      <c r="S9" s="46"/>
      <c r="T9" s="46">
        <v>0.06285211644990883</v>
      </c>
      <c r="U9" s="46"/>
      <c r="V9" s="46">
        <v>0.02012247521189957</v>
      </c>
      <c r="W9" s="46"/>
      <c r="X9" s="46">
        <v>0.19925679154552275</v>
      </c>
      <c r="Y9" s="45">
        <f>SUM(B9:X9)</f>
        <v>1</v>
      </c>
    </row>
    <row r="10" spans="2:26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3"/>
      <c r="Z10" s="3"/>
    </row>
    <row r="11" spans="1:36" ht="12.75">
      <c r="A11" s="3" t="s">
        <v>27</v>
      </c>
      <c r="B11" s="42">
        <v>2.203292172671374</v>
      </c>
      <c r="C11" s="42"/>
      <c r="D11" s="42">
        <v>5.005955479957338</v>
      </c>
      <c r="E11" s="42"/>
      <c r="F11" s="42">
        <v>40.68146290108852</v>
      </c>
      <c r="G11" s="42"/>
      <c r="H11" s="42">
        <v>2.593753866070017</v>
      </c>
      <c r="I11" s="42"/>
      <c r="J11" s="42">
        <v>1.3614951491568283</v>
      </c>
      <c r="K11" s="42"/>
      <c r="L11" s="42">
        <v>10.978797024349133</v>
      </c>
      <c r="M11" s="42"/>
      <c r="N11" s="42">
        <v>0.5224373814059542</v>
      </c>
      <c r="O11" s="42"/>
      <c r="P11" s="42">
        <v>0.29431787020247885</v>
      </c>
      <c r="Q11" s="42"/>
      <c r="R11" s="42">
        <v>5.280192917682842</v>
      </c>
      <c r="S11" s="42"/>
      <c r="T11" s="42">
        <v>6.939540230209848</v>
      </c>
      <c r="U11" s="42"/>
      <c r="V11" s="42">
        <v>1.497184286351603</v>
      </c>
      <c r="W11" s="42"/>
      <c r="X11" s="42">
        <v>22.641570720854062</v>
      </c>
      <c r="Y11" s="94">
        <f>SUM(B11:X11)</f>
        <v>100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3" t="s">
        <v>28</v>
      </c>
      <c r="B12" s="42">
        <v>2.850693517132976</v>
      </c>
      <c r="C12" s="42"/>
      <c r="D12" s="42">
        <v>7.413097559054298</v>
      </c>
      <c r="E12" s="42"/>
      <c r="F12" s="42">
        <v>41.40949150966906</v>
      </c>
      <c r="G12" s="42"/>
      <c r="H12" s="42">
        <v>2.0551842412800716</v>
      </c>
      <c r="I12" s="42"/>
      <c r="J12" s="42">
        <v>0.9988102420479589</v>
      </c>
      <c r="K12" s="42"/>
      <c r="L12" s="42">
        <v>9.707261537919134</v>
      </c>
      <c r="M12" s="42"/>
      <c r="N12" s="42">
        <v>0.7128284888034295</v>
      </c>
      <c r="O12" s="42"/>
      <c r="P12" s="42">
        <v>0</v>
      </c>
      <c r="Q12" s="42"/>
      <c r="R12" s="42">
        <v>5.100948505962794</v>
      </c>
      <c r="S12" s="42"/>
      <c r="T12" s="42">
        <v>6.584044943331103</v>
      </c>
      <c r="U12" s="42"/>
      <c r="V12" s="42">
        <v>2.072702435431889</v>
      </c>
      <c r="W12" s="42"/>
      <c r="X12" s="42">
        <v>21.09493701936729</v>
      </c>
      <c r="Y12" s="94">
        <f>SUM(B12:X12)</f>
        <v>100.00000000000001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3" t="s">
        <v>50</v>
      </c>
      <c r="B13" s="42">
        <v>6.246287315506689</v>
      </c>
      <c r="C13" s="42"/>
      <c r="D13" s="42">
        <v>5.662558334120437</v>
      </c>
      <c r="E13" s="42"/>
      <c r="F13" s="42">
        <v>37.20011109360039</v>
      </c>
      <c r="G13" s="42"/>
      <c r="H13" s="42">
        <v>1.4204512671705087</v>
      </c>
      <c r="I13" s="42"/>
      <c r="J13" s="42">
        <v>4.264195296896254</v>
      </c>
      <c r="K13" s="42"/>
      <c r="L13" s="42">
        <v>15.350007433182396</v>
      </c>
      <c r="M13" s="42"/>
      <c r="N13" s="42">
        <v>1.0199313650561583</v>
      </c>
      <c r="O13" s="42"/>
      <c r="P13" s="42">
        <v>9.35209240495643E-05</v>
      </c>
      <c r="Q13" s="42"/>
      <c r="R13" s="42">
        <v>3.0406792301914907</v>
      </c>
      <c r="S13" s="42"/>
      <c r="T13" s="42">
        <v>6.352328769745837</v>
      </c>
      <c r="U13" s="42"/>
      <c r="V13" s="42">
        <v>1.403558585957263</v>
      </c>
      <c r="W13" s="42"/>
      <c r="X13" s="42">
        <v>18.039797787648524</v>
      </c>
      <c r="Y13" s="94">
        <f>SUM(B13:X13)</f>
        <v>99.99999999999999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>
      <c r="A14" s="3" t="s">
        <v>29</v>
      </c>
      <c r="B14" s="42">
        <v>2.5618685055490205</v>
      </c>
      <c r="C14" s="42"/>
      <c r="D14" s="42">
        <v>6.659824557909369</v>
      </c>
      <c r="E14" s="42"/>
      <c r="F14" s="42">
        <v>41.27898619252001</v>
      </c>
      <c r="G14" s="42"/>
      <c r="H14" s="42">
        <v>2.7031684822515336</v>
      </c>
      <c r="I14" s="42"/>
      <c r="J14" s="42">
        <v>1.4221376350294612</v>
      </c>
      <c r="K14" s="42"/>
      <c r="L14" s="42">
        <v>10.033724265741746</v>
      </c>
      <c r="M14" s="42"/>
      <c r="N14" s="42">
        <v>0.5590763778212312</v>
      </c>
      <c r="O14" s="42"/>
      <c r="P14" s="42">
        <v>1.2562103020733155</v>
      </c>
      <c r="Q14" s="42"/>
      <c r="R14" s="42">
        <v>3.668991514940357</v>
      </c>
      <c r="S14" s="42"/>
      <c r="T14" s="42">
        <v>6.617985328180252</v>
      </c>
      <c r="U14" s="42"/>
      <c r="V14" s="42">
        <v>2.090387842186578</v>
      </c>
      <c r="W14" s="42"/>
      <c r="X14" s="42">
        <v>21.147638995797127</v>
      </c>
      <c r="Y14" s="94">
        <f>SUM(B14:X14)</f>
        <v>99.99999999999999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" t="s">
        <v>30</v>
      </c>
      <c r="B15" s="42">
        <v>2.35736798418127</v>
      </c>
      <c r="C15" s="42"/>
      <c r="D15" s="42">
        <v>6.4620955473515345</v>
      </c>
      <c r="E15" s="42"/>
      <c r="F15" s="42">
        <v>43.655931333147805</v>
      </c>
      <c r="G15" s="42"/>
      <c r="H15" s="42">
        <v>2.1803153192274083</v>
      </c>
      <c r="I15" s="42"/>
      <c r="J15" s="42">
        <v>0.6572354820754478</v>
      </c>
      <c r="K15" s="42"/>
      <c r="L15" s="42">
        <v>9.6944308995155</v>
      </c>
      <c r="M15" s="42"/>
      <c r="N15" s="42">
        <v>0.7512509099744006</v>
      </c>
      <c r="O15" s="42"/>
      <c r="P15" s="42">
        <v>0.5666606550200998</v>
      </c>
      <c r="Q15" s="42"/>
      <c r="R15" s="42">
        <v>5.7664993404413</v>
      </c>
      <c r="S15" s="42"/>
      <c r="T15" s="42">
        <v>7.279693560643308</v>
      </c>
      <c r="U15" s="42"/>
      <c r="V15" s="42">
        <v>1.840703385211742</v>
      </c>
      <c r="W15" s="42"/>
      <c r="X15" s="42">
        <v>18.787815583210183</v>
      </c>
      <c r="Y15" s="94">
        <f>SUM(B15:X15)</f>
        <v>100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24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36" ht="12.75">
      <c r="A17" s="3" t="s">
        <v>31</v>
      </c>
      <c r="B17" s="42">
        <v>1.9765101584940163</v>
      </c>
      <c r="C17" s="42"/>
      <c r="D17" s="42">
        <v>7.335228247703178</v>
      </c>
      <c r="E17" s="42"/>
      <c r="F17" s="42">
        <v>43.89259217840733</v>
      </c>
      <c r="G17" s="42"/>
      <c r="H17" s="42">
        <v>2.92303294095504</v>
      </c>
      <c r="I17" s="42"/>
      <c r="J17" s="42">
        <v>1.5650661622349844</v>
      </c>
      <c r="K17" s="42"/>
      <c r="L17" s="42">
        <v>8.130743279125427</v>
      </c>
      <c r="M17" s="42"/>
      <c r="N17" s="42">
        <v>1.4174197198068668</v>
      </c>
      <c r="O17" s="42"/>
      <c r="P17" s="42">
        <v>0.7402065053022922</v>
      </c>
      <c r="Q17" s="42"/>
      <c r="R17" s="42">
        <v>6.594702648944127</v>
      </c>
      <c r="S17" s="42"/>
      <c r="T17" s="42">
        <v>4.774793252256953</v>
      </c>
      <c r="U17" s="42"/>
      <c r="V17" s="42">
        <v>0.8601791902985625</v>
      </c>
      <c r="W17" s="42"/>
      <c r="X17" s="42">
        <v>19.789525716471214</v>
      </c>
      <c r="Y17" s="94">
        <f>SUM(B17:X17)</f>
        <v>100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3" t="s">
        <v>32</v>
      </c>
      <c r="B18" s="42">
        <v>1.8161568658654037</v>
      </c>
      <c r="C18" s="42"/>
      <c r="D18" s="42">
        <v>7.087047263712402</v>
      </c>
      <c r="E18" s="42"/>
      <c r="F18" s="42">
        <v>42.32512615735078</v>
      </c>
      <c r="G18" s="42"/>
      <c r="H18" s="42">
        <v>2.752296683149289</v>
      </c>
      <c r="I18" s="42"/>
      <c r="J18" s="42">
        <v>0.6380194393506414</v>
      </c>
      <c r="K18" s="42"/>
      <c r="L18" s="42">
        <v>8.841143898144905</v>
      </c>
      <c r="M18" s="42"/>
      <c r="N18" s="42">
        <v>0.41776422713729855</v>
      </c>
      <c r="O18" s="42"/>
      <c r="P18" s="42">
        <v>0.7220271097172127</v>
      </c>
      <c r="Q18" s="42"/>
      <c r="R18" s="42">
        <v>6.911731116069429</v>
      </c>
      <c r="S18" s="42"/>
      <c r="T18" s="42">
        <v>6.970143507703433</v>
      </c>
      <c r="U18" s="42"/>
      <c r="V18" s="42">
        <v>1.8495122504564692</v>
      </c>
      <c r="W18" s="42"/>
      <c r="X18" s="42">
        <v>19.66903148134274</v>
      </c>
      <c r="Y18" s="94">
        <f>SUM(B18:X18)</f>
        <v>100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3" t="s">
        <v>33</v>
      </c>
      <c r="B19" s="42">
        <v>2.1217586253197283</v>
      </c>
      <c r="C19" s="42"/>
      <c r="D19" s="42">
        <v>7.86434073577246</v>
      </c>
      <c r="E19" s="42"/>
      <c r="F19" s="42">
        <v>40.9404954776693</v>
      </c>
      <c r="G19" s="42"/>
      <c r="H19" s="42">
        <v>2.165745708789521</v>
      </c>
      <c r="I19" s="42"/>
      <c r="J19" s="42">
        <v>1.08959597718437</v>
      </c>
      <c r="K19" s="42"/>
      <c r="L19" s="42">
        <v>10.62329421682444</v>
      </c>
      <c r="M19" s="42"/>
      <c r="N19" s="42">
        <v>0.5163726272713077</v>
      </c>
      <c r="O19" s="42"/>
      <c r="P19" s="42">
        <v>0.9546759430780358</v>
      </c>
      <c r="Q19" s="42"/>
      <c r="R19" s="42">
        <v>5.372370779652462</v>
      </c>
      <c r="S19" s="42"/>
      <c r="T19" s="42">
        <v>6.2116336011556115</v>
      </c>
      <c r="U19" s="42"/>
      <c r="V19" s="42">
        <v>2.6801686894265258</v>
      </c>
      <c r="W19" s="42"/>
      <c r="X19" s="42">
        <v>19.45954761785623</v>
      </c>
      <c r="Y19" s="94">
        <f>SUM(B19:X19)</f>
        <v>99.99999999999999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3" t="s">
        <v>34</v>
      </c>
      <c r="B20" s="42">
        <v>2.8212683512123893</v>
      </c>
      <c r="C20" s="42"/>
      <c r="D20" s="42">
        <v>7.9988711181270915</v>
      </c>
      <c r="E20" s="42"/>
      <c r="F20" s="42">
        <v>43.48688036140118</v>
      </c>
      <c r="G20" s="42"/>
      <c r="H20" s="42">
        <v>2.7472820736054406</v>
      </c>
      <c r="I20" s="42"/>
      <c r="J20" s="42">
        <v>0.6236991467464759</v>
      </c>
      <c r="K20" s="42"/>
      <c r="L20" s="42">
        <v>8.937477287898817</v>
      </c>
      <c r="M20" s="42"/>
      <c r="N20" s="42">
        <v>0.7114386991629718</v>
      </c>
      <c r="O20" s="42"/>
      <c r="P20" s="42">
        <v>0.667311868441096</v>
      </c>
      <c r="Q20" s="42"/>
      <c r="R20" s="42">
        <v>6.28637441357426</v>
      </c>
      <c r="S20" s="42"/>
      <c r="T20" s="42">
        <v>6.828046943545855</v>
      </c>
      <c r="U20" s="42"/>
      <c r="V20" s="42">
        <v>2.1688882938855114</v>
      </c>
      <c r="W20" s="42"/>
      <c r="X20" s="42">
        <v>16.7224614423989</v>
      </c>
      <c r="Y20" s="94">
        <f>SUM(B20:X20)</f>
        <v>99.99999999999999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3" t="s">
        <v>35</v>
      </c>
      <c r="B21" s="42">
        <v>2.9012116628575315</v>
      </c>
      <c r="C21" s="42"/>
      <c r="D21" s="42">
        <v>7.291984741816393</v>
      </c>
      <c r="E21" s="42"/>
      <c r="F21" s="42">
        <v>41.597996549352835</v>
      </c>
      <c r="G21" s="42"/>
      <c r="H21" s="42">
        <v>1.893306152589525</v>
      </c>
      <c r="I21" s="42"/>
      <c r="J21" s="42">
        <v>1.8861491729838558</v>
      </c>
      <c r="K21" s="42"/>
      <c r="L21" s="42">
        <v>7.738476391646515</v>
      </c>
      <c r="M21" s="42"/>
      <c r="N21" s="42">
        <v>0.7662488342508127</v>
      </c>
      <c r="O21" s="42"/>
      <c r="P21" s="42">
        <v>0.7072679958274698</v>
      </c>
      <c r="Q21" s="42"/>
      <c r="R21" s="42">
        <v>5.431673108468339</v>
      </c>
      <c r="S21" s="42"/>
      <c r="T21" s="42">
        <v>6.529166721840177</v>
      </c>
      <c r="U21" s="42"/>
      <c r="V21" s="42">
        <v>2.2765347153971813</v>
      </c>
      <c r="W21" s="42"/>
      <c r="X21" s="42">
        <v>20.979983952969366</v>
      </c>
      <c r="Y21" s="94">
        <f>SUM(B21:X21)</f>
        <v>100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12.7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>
      <c r="A23" s="3" t="s">
        <v>36</v>
      </c>
      <c r="B23" s="42">
        <v>2.1237056758298007</v>
      </c>
      <c r="C23" s="42"/>
      <c r="D23" s="42">
        <v>7.42802974382227</v>
      </c>
      <c r="E23" s="42"/>
      <c r="F23" s="42">
        <v>44.98858804786959</v>
      </c>
      <c r="G23" s="42"/>
      <c r="H23" s="42">
        <v>2.4480405359577606</v>
      </c>
      <c r="I23" s="42"/>
      <c r="J23" s="42">
        <v>0.9186262554835897</v>
      </c>
      <c r="K23" s="42"/>
      <c r="L23" s="42">
        <v>7.756002825073667</v>
      </c>
      <c r="M23" s="42"/>
      <c r="N23" s="42">
        <v>0.6108825273869842</v>
      </c>
      <c r="O23" s="42"/>
      <c r="P23" s="42">
        <v>1.15432569404011</v>
      </c>
      <c r="Q23" s="42"/>
      <c r="R23" s="42">
        <v>3.8386118545224166</v>
      </c>
      <c r="S23" s="42"/>
      <c r="T23" s="42">
        <v>6.754769643979637</v>
      </c>
      <c r="U23" s="42"/>
      <c r="V23" s="42">
        <v>2.6448564562024197</v>
      </c>
      <c r="W23" s="42"/>
      <c r="X23" s="42">
        <v>19.333560739831753</v>
      </c>
      <c r="Y23" s="94">
        <f>SUM(B23:X23)</f>
        <v>100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>
      <c r="A24" s="3" t="s">
        <v>37</v>
      </c>
      <c r="B24" s="42">
        <v>2.3500804857711546</v>
      </c>
      <c r="C24" s="42"/>
      <c r="D24" s="42">
        <v>5.440462050323419</v>
      </c>
      <c r="E24" s="42"/>
      <c r="F24" s="42">
        <v>43.46377689854479</v>
      </c>
      <c r="G24" s="42"/>
      <c r="H24" s="42">
        <v>2.93964039748313</v>
      </c>
      <c r="I24" s="42"/>
      <c r="J24" s="42">
        <v>1.4677041855189534</v>
      </c>
      <c r="K24" s="42"/>
      <c r="L24" s="42">
        <v>7.388990076451843</v>
      </c>
      <c r="M24" s="42"/>
      <c r="N24" s="42">
        <v>0.8625694869403442</v>
      </c>
      <c r="O24" s="42"/>
      <c r="P24" s="42">
        <v>0.7124053885656835</v>
      </c>
      <c r="Q24" s="42"/>
      <c r="R24" s="42">
        <v>7.365778612066235</v>
      </c>
      <c r="S24" s="42"/>
      <c r="T24" s="42">
        <v>6.161349075733236</v>
      </c>
      <c r="U24" s="42"/>
      <c r="V24" s="42">
        <v>1.8779841216872393</v>
      </c>
      <c r="W24" s="42"/>
      <c r="X24" s="42">
        <v>19.969259220913962</v>
      </c>
      <c r="Y24" s="94">
        <f>SUM(B24:X24)</f>
        <v>100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>
      <c r="A25" s="3" t="s">
        <v>38</v>
      </c>
      <c r="B25" s="42">
        <v>1.9421018469408202</v>
      </c>
      <c r="C25" s="42"/>
      <c r="D25" s="42">
        <v>6.285267830170982</v>
      </c>
      <c r="E25" s="42"/>
      <c r="F25" s="42">
        <v>44.29395257623146</v>
      </c>
      <c r="G25" s="42"/>
      <c r="H25" s="42">
        <v>2.3345152815513184</v>
      </c>
      <c r="I25" s="42"/>
      <c r="J25" s="42">
        <v>0.8094490012288399</v>
      </c>
      <c r="K25" s="42"/>
      <c r="L25" s="42">
        <v>8.594415764270005</v>
      </c>
      <c r="M25" s="42"/>
      <c r="N25" s="42">
        <v>0.3916558253833701</v>
      </c>
      <c r="O25" s="42"/>
      <c r="P25" s="42">
        <v>0.6784933294665361</v>
      </c>
      <c r="Q25" s="42"/>
      <c r="R25" s="42">
        <v>5.568219590850281</v>
      </c>
      <c r="S25" s="42"/>
      <c r="T25" s="42">
        <v>6.2935535883446105</v>
      </c>
      <c r="U25" s="42"/>
      <c r="V25" s="42">
        <v>2.4536180023849044</v>
      </c>
      <c r="W25" s="42"/>
      <c r="X25" s="42">
        <v>20.35475736317686</v>
      </c>
      <c r="Y25" s="94">
        <f>SUM(B25:X25)</f>
        <v>99.99999999999997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>
      <c r="A26" s="3" t="s">
        <v>39</v>
      </c>
      <c r="B26" s="42">
        <v>2.376799320564535</v>
      </c>
      <c r="C26" s="42"/>
      <c r="D26" s="42">
        <v>6.899580196074353</v>
      </c>
      <c r="E26" s="42"/>
      <c r="F26" s="42">
        <v>42.67690183378864</v>
      </c>
      <c r="G26" s="42"/>
      <c r="H26" s="42">
        <v>2.1265139288890507</v>
      </c>
      <c r="I26" s="42"/>
      <c r="J26" s="42">
        <v>0.3837334409266778</v>
      </c>
      <c r="K26" s="42"/>
      <c r="L26" s="42">
        <v>11.299333433936951</v>
      </c>
      <c r="M26" s="42"/>
      <c r="N26" s="42">
        <v>0.4027676595453771</v>
      </c>
      <c r="O26" s="42"/>
      <c r="P26" s="42">
        <v>0.6569682663992654</v>
      </c>
      <c r="Q26" s="42"/>
      <c r="R26" s="42">
        <v>4.804088876685024</v>
      </c>
      <c r="S26" s="42"/>
      <c r="T26" s="42">
        <v>5.6692402128150645</v>
      </c>
      <c r="U26" s="42"/>
      <c r="V26" s="42">
        <v>2.561707466306756</v>
      </c>
      <c r="W26" s="42"/>
      <c r="X26" s="42">
        <v>20.14236536406831</v>
      </c>
      <c r="Y26" s="94">
        <f>SUM(B26:X26)</f>
        <v>100.00000000000001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2.75">
      <c r="A27" s="3" t="s">
        <v>40</v>
      </c>
      <c r="B27" s="42">
        <v>3.6462245368598456</v>
      </c>
      <c r="C27" s="42"/>
      <c r="D27" s="42">
        <v>7.833035286644511</v>
      </c>
      <c r="E27" s="42"/>
      <c r="F27" s="42">
        <v>42.74511928907795</v>
      </c>
      <c r="G27" s="42"/>
      <c r="H27" s="42">
        <v>2.4138068257494463</v>
      </c>
      <c r="I27" s="42"/>
      <c r="J27" s="42">
        <v>1.7906658103122086</v>
      </c>
      <c r="K27" s="42"/>
      <c r="L27" s="42">
        <v>8.063964451751731</v>
      </c>
      <c r="M27" s="42"/>
      <c r="N27" s="42">
        <v>0.8470240476625698</v>
      </c>
      <c r="O27" s="42"/>
      <c r="P27" s="42">
        <v>0.11704674926431714</v>
      </c>
      <c r="Q27" s="42"/>
      <c r="R27" s="42">
        <v>5.587171696473741</v>
      </c>
      <c r="S27" s="42"/>
      <c r="T27" s="42">
        <v>6.471272530943008</v>
      </c>
      <c r="U27" s="42"/>
      <c r="V27" s="42">
        <v>2.1424929087858</v>
      </c>
      <c r="W27" s="42"/>
      <c r="X27" s="42">
        <v>18.342175866474868</v>
      </c>
      <c r="Y27" s="94">
        <f>SUM(B27:X27)</f>
        <v>100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12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135" t="s">
        <v>117</v>
      </c>
      <c r="B29" s="42">
        <v>2.143748755551629</v>
      </c>
      <c r="C29" s="42"/>
      <c r="D29" s="42">
        <v>6.591823202600174</v>
      </c>
      <c r="E29" s="42"/>
      <c r="F29" s="42">
        <v>45.64226225812399</v>
      </c>
      <c r="G29" s="42"/>
      <c r="H29" s="42">
        <v>1.9640900780659263</v>
      </c>
      <c r="I29" s="42"/>
      <c r="J29" s="42">
        <v>0.9763150172001708</v>
      </c>
      <c r="K29" s="42"/>
      <c r="L29" s="42">
        <v>10.003735690973688</v>
      </c>
      <c r="M29" s="42"/>
      <c r="N29" s="42">
        <v>0.4450738511943573</v>
      </c>
      <c r="O29" s="42"/>
      <c r="P29" s="42">
        <v>0.0028436153746960193</v>
      </c>
      <c r="Q29" s="42"/>
      <c r="R29" s="42">
        <v>3.919993145058269</v>
      </c>
      <c r="S29" s="42"/>
      <c r="T29" s="42">
        <v>5.567570561052565</v>
      </c>
      <c r="U29" s="42"/>
      <c r="V29" s="42">
        <v>1.8294914531626916</v>
      </c>
      <c r="W29" s="42"/>
      <c r="X29" s="42">
        <v>20.913052371641847</v>
      </c>
      <c r="Y29" s="94">
        <f>SUM(B29:X29)</f>
        <v>100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>
      <c r="A30" s="3" t="s">
        <v>42</v>
      </c>
      <c r="B30" s="42">
        <v>2.5443569542596474</v>
      </c>
      <c r="C30" s="42"/>
      <c r="D30" s="42">
        <v>6.84638395319154</v>
      </c>
      <c r="E30" s="42"/>
      <c r="F30" s="42">
        <v>41.13832114174837</v>
      </c>
      <c r="G30" s="42"/>
      <c r="H30" s="42">
        <v>2.5375711884039456</v>
      </c>
      <c r="I30" s="42"/>
      <c r="J30" s="42">
        <v>1.3961181596647165</v>
      </c>
      <c r="K30" s="42"/>
      <c r="L30" s="42">
        <v>9.911354735072232</v>
      </c>
      <c r="M30" s="42"/>
      <c r="N30" s="42">
        <v>0.6413052751928163</v>
      </c>
      <c r="O30" s="42"/>
      <c r="P30" s="42">
        <v>0.7295278946555523</v>
      </c>
      <c r="Q30" s="42"/>
      <c r="R30" s="42">
        <v>6.177786310721606</v>
      </c>
      <c r="S30" s="42"/>
      <c r="T30" s="42">
        <v>6.399467526308659</v>
      </c>
      <c r="U30" s="42"/>
      <c r="V30" s="42">
        <v>2.219938437575859</v>
      </c>
      <c r="W30" s="42"/>
      <c r="X30" s="42">
        <v>19.457868423205074</v>
      </c>
      <c r="Y30" s="94">
        <f>SUM(B30:X30)</f>
        <v>100.00000000000001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.75">
      <c r="A31" s="3" t="s">
        <v>43</v>
      </c>
      <c r="B31" s="42">
        <v>2.411998534090343</v>
      </c>
      <c r="C31" s="42"/>
      <c r="D31" s="42">
        <v>6.366023971894902</v>
      </c>
      <c r="E31" s="42"/>
      <c r="F31" s="42">
        <v>43.15274322061084</v>
      </c>
      <c r="G31" s="42"/>
      <c r="H31" s="42">
        <v>3.547507431129299</v>
      </c>
      <c r="I31" s="42"/>
      <c r="J31" s="42">
        <v>1.3797102031797077</v>
      </c>
      <c r="K31" s="42"/>
      <c r="L31" s="42">
        <v>8.765224208551736</v>
      </c>
      <c r="M31" s="42"/>
      <c r="N31" s="42">
        <v>0.5037973014669951</v>
      </c>
      <c r="O31" s="42"/>
      <c r="P31" s="42">
        <v>0.7624222086424788</v>
      </c>
      <c r="Q31" s="42"/>
      <c r="R31" s="42">
        <v>6.49531289869438</v>
      </c>
      <c r="S31" s="42"/>
      <c r="T31" s="42">
        <v>7.0397325827052075</v>
      </c>
      <c r="U31" s="42"/>
      <c r="V31" s="42">
        <v>2.0042785591322896</v>
      </c>
      <c r="W31" s="42"/>
      <c r="X31" s="42">
        <v>17.571248879901816</v>
      </c>
      <c r="Y31" s="94">
        <f>SUM(B31:X31)</f>
        <v>99.99999999999997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3" t="s">
        <v>44</v>
      </c>
      <c r="B32" s="42">
        <v>2.610129533453566</v>
      </c>
      <c r="C32" s="42"/>
      <c r="D32" s="42">
        <v>7.321898350363693</v>
      </c>
      <c r="E32" s="42"/>
      <c r="F32" s="42">
        <v>40.75398200243617</v>
      </c>
      <c r="G32" s="42"/>
      <c r="H32" s="42">
        <v>2.512629021103826</v>
      </c>
      <c r="I32" s="42"/>
      <c r="J32" s="42">
        <v>1.5830905486413533</v>
      </c>
      <c r="K32" s="42"/>
      <c r="L32" s="42">
        <v>10.071916361221458</v>
      </c>
      <c r="M32" s="42"/>
      <c r="N32" s="42">
        <v>0.6511780664306741</v>
      </c>
      <c r="O32" s="42"/>
      <c r="P32" s="42">
        <v>0.6879151779671</v>
      </c>
      <c r="Q32" s="42"/>
      <c r="R32" s="42">
        <v>6.565395675758018</v>
      </c>
      <c r="S32" s="42"/>
      <c r="T32" s="42">
        <v>6.839908646918332</v>
      </c>
      <c r="U32" s="42"/>
      <c r="V32" s="42">
        <v>2.1254266973493956</v>
      </c>
      <c r="W32" s="42"/>
      <c r="X32" s="42">
        <v>18.276529918356406</v>
      </c>
      <c r="Y32" s="94">
        <f>SUM(B32:X32)</f>
        <v>99.99999999999999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>
      <c r="A33" s="3" t="s">
        <v>45</v>
      </c>
      <c r="B33" s="42">
        <v>2.7150417404469733</v>
      </c>
      <c r="C33" s="42"/>
      <c r="D33" s="42">
        <v>7.68183036433971</v>
      </c>
      <c r="E33" s="42"/>
      <c r="F33" s="42">
        <v>41.251028338005675</v>
      </c>
      <c r="G33" s="42"/>
      <c r="H33" s="42">
        <v>3.3266234652091624</v>
      </c>
      <c r="I33" s="42"/>
      <c r="J33" s="42">
        <v>1.8716793770647353</v>
      </c>
      <c r="K33" s="42"/>
      <c r="L33" s="42">
        <v>7.968199801697342</v>
      </c>
      <c r="M33" s="42"/>
      <c r="N33" s="42">
        <v>0.3256988007325561</v>
      </c>
      <c r="O33" s="42"/>
      <c r="P33" s="42">
        <v>0.9189778972256732</v>
      </c>
      <c r="Q33" s="42"/>
      <c r="R33" s="42">
        <v>6.9765542485541925</v>
      </c>
      <c r="S33" s="42"/>
      <c r="T33" s="42">
        <v>6.310082442070218</v>
      </c>
      <c r="U33" s="42"/>
      <c r="V33" s="42">
        <v>3.842502845677456</v>
      </c>
      <c r="W33" s="42"/>
      <c r="X33" s="42">
        <v>16.81178067897632</v>
      </c>
      <c r="Y33" s="94">
        <f>SUM(B33:X33)</f>
        <v>100.00000000000003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24" ht="12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36" ht="12.75">
      <c r="A35" s="3" t="s">
        <v>46</v>
      </c>
      <c r="B35" s="42">
        <v>2.631349588254405</v>
      </c>
      <c r="C35" s="42"/>
      <c r="D35" s="42">
        <v>7.331722854143711</v>
      </c>
      <c r="E35" s="42"/>
      <c r="F35" s="42">
        <v>45.661168565043305</v>
      </c>
      <c r="G35" s="42"/>
      <c r="H35" s="42">
        <v>2.593651255048226</v>
      </c>
      <c r="I35" s="42"/>
      <c r="J35" s="42">
        <v>0.9166242115501158</v>
      </c>
      <c r="K35" s="42"/>
      <c r="L35" s="42">
        <v>8.378800986712768</v>
      </c>
      <c r="M35" s="42"/>
      <c r="N35" s="42">
        <v>0.41979749738977706</v>
      </c>
      <c r="O35" s="42"/>
      <c r="P35" s="42">
        <v>0</v>
      </c>
      <c r="Q35" s="42"/>
      <c r="R35" s="42">
        <v>3.560855827260866</v>
      </c>
      <c r="S35" s="42"/>
      <c r="T35" s="42">
        <v>6.7278754807096135</v>
      </c>
      <c r="U35" s="42"/>
      <c r="V35" s="42">
        <v>1.541923535524852</v>
      </c>
      <c r="W35" s="42"/>
      <c r="X35" s="42">
        <v>20.236230198362364</v>
      </c>
      <c r="Y35" s="94">
        <f>SUM(B35:X35)</f>
        <v>100.00000000000001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>
      <c r="A36" s="3" t="s">
        <v>47</v>
      </c>
      <c r="B36" s="42">
        <v>2.336130273057309</v>
      </c>
      <c r="C36" s="42"/>
      <c r="D36" s="42">
        <v>7.725668906985662</v>
      </c>
      <c r="E36" s="42"/>
      <c r="F36" s="42">
        <v>44.29306985991364</v>
      </c>
      <c r="G36" s="42"/>
      <c r="H36" s="42">
        <v>2.6809036725463433</v>
      </c>
      <c r="I36" s="42"/>
      <c r="J36" s="42">
        <v>1.267781433019439</v>
      </c>
      <c r="K36" s="42"/>
      <c r="L36" s="42">
        <v>8.679737022095182</v>
      </c>
      <c r="M36" s="42"/>
      <c r="N36" s="42">
        <v>0.503386139813906</v>
      </c>
      <c r="O36" s="42"/>
      <c r="P36" s="42">
        <v>0.07497754868193734</v>
      </c>
      <c r="Q36" s="42"/>
      <c r="R36" s="42">
        <v>3.510137359325991</v>
      </c>
      <c r="S36" s="42"/>
      <c r="T36" s="42">
        <v>6.780064077318972</v>
      </c>
      <c r="U36" s="42"/>
      <c r="V36" s="42">
        <v>2.066806669012369</v>
      </c>
      <c r="W36" s="42"/>
      <c r="X36" s="42">
        <v>20.081337038229222</v>
      </c>
      <c r="Y36" s="94">
        <f>SUM(B36:X36)</f>
        <v>99.99999999999999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75">
      <c r="A37" s="3" t="s">
        <v>48</v>
      </c>
      <c r="B37" s="42">
        <v>2.1799287809118706</v>
      </c>
      <c r="C37" s="42"/>
      <c r="D37" s="42">
        <v>7.319672044747448</v>
      </c>
      <c r="E37" s="42"/>
      <c r="F37" s="42">
        <v>44.21852048097705</v>
      </c>
      <c r="G37" s="42"/>
      <c r="H37" s="42">
        <v>2.5579412954762213</v>
      </c>
      <c r="I37" s="42"/>
      <c r="J37" s="42">
        <v>1.162721045868702</v>
      </c>
      <c r="K37" s="42"/>
      <c r="L37" s="42">
        <v>9.446800651801977</v>
      </c>
      <c r="M37" s="42"/>
      <c r="N37" s="42">
        <v>0.6053076374597228</v>
      </c>
      <c r="O37" s="42"/>
      <c r="P37" s="42">
        <v>0.7442893559864379</v>
      </c>
      <c r="Q37" s="42"/>
      <c r="R37" s="42">
        <v>4.816442316123568</v>
      </c>
      <c r="S37" s="42"/>
      <c r="T37" s="42">
        <v>5.3193168902053305</v>
      </c>
      <c r="U37" s="42"/>
      <c r="V37" s="42">
        <v>1.6205942366849042</v>
      </c>
      <c r="W37" s="42"/>
      <c r="X37" s="42">
        <v>20.00846526375675</v>
      </c>
      <c r="Y37" s="94">
        <f>SUM(B37:X37)</f>
        <v>99.99999999999997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75">
      <c r="A38" s="8" t="s">
        <v>49</v>
      </c>
      <c r="B38" s="30">
        <v>1.9062122920452076</v>
      </c>
      <c r="C38" s="30"/>
      <c r="D38" s="30">
        <v>7.608212363455472</v>
      </c>
      <c r="E38" s="30"/>
      <c r="F38" s="30">
        <v>44.63725920046945</v>
      </c>
      <c r="G38" s="30"/>
      <c r="H38" s="30">
        <v>2.8886295300527847</v>
      </c>
      <c r="I38" s="30"/>
      <c r="J38" s="30">
        <v>1.2412885160033995</v>
      </c>
      <c r="K38" s="30"/>
      <c r="L38" s="30">
        <v>8.65064475337973</v>
      </c>
      <c r="M38" s="30"/>
      <c r="N38" s="30">
        <v>0.21186760812154726</v>
      </c>
      <c r="O38" s="30"/>
      <c r="P38" s="30">
        <v>0.8469845060446574</v>
      </c>
      <c r="Q38" s="30"/>
      <c r="R38" s="30">
        <v>5.661627399953008</v>
      </c>
      <c r="S38" s="30"/>
      <c r="T38" s="30">
        <v>6.123872700644036</v>
      </c>
      <c r="U38" s="30"/>
      <c r="V38" s="30">
        <v>1.1395440190543258</v>
      </c>
      <c r="W38" s="30"/>
      <c r="X38" s="30">
        <v>19.083857110776385</v>
      </c>
      <c r="Y38" s="94">
        <f>SUM(B38:X38)</f>
        <v>100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75">
      <c r="A39" s="3" t="s">
        <v>147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1" ht="12.75">
      <c r="A41" s="3" t="s">
        <v>82</v>
      </c>
    </row>
  </sheetData>
  <mergeCells count="31">
    <mergeCell ref="V7:W7"/>
    <mergeCell ref="V8:W8"/>
    <mergeCell ref="R8:S8"/>
    <mergeCell ref="R7:S7"/>
    <mergeCell ref="R6:S6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F6:G6"/>
    <mergeCell ref="H8:I8"/>
    <mergeCell ref="H7:I7"/>
    <mergeCell ref="H6:I6"/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11 / 2003&amp;C- 9 -&amp;R&amp;"Arial,Italic"&amp;9Selected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SFD2002  Part 3 Final</dc:title>
  <dc:subject>Revised 11-24-2003</dc:subject>
  <dc:creator>Sovaroun Ieng</dc:creator>
  <cp:keywords/>
  <dc:description/>
  <cp:lastModifiedBy>Ron Ieng</cp:lastModifiedBy>
  <cp:lastPrinted>2004-02-09T16:55:04Z</cp:lastPrinted>
  <dcterms:created xsi:type="dcterms:W3CDTF">1999-02-18T17:46:40Z</dcterms:created>
  <dcterms:modified xsi:type="dcterms:W3CDTF">2004-02-09T18:25:32Z</dcterms:modified>
  <cp:category/>
  <cp:version/>
  <cp:contentType/>
  <cp:contentStatus/>
</cp:coreProperties>
</file>